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iotr_2\Desktop\mater na stronę\"/>
    </mc:Choice>
  </mc:AlternateContent>
  <bookViews>
    <workbookView xWindow="0" yWindow="0" windowWidth="16380" windowHeight="8196" tabRatio="234"/>
  </bookViews>
  <sheets>
    <sheet name="Zlecenie klienta" sheetId="1" r:id="rId1"/>
    <sheet name="Zlecenie produkcyjne" sheetId="2" state="hidden" r:id="rId2"/>
    <sheet name="CR" sheetId="3" state="hidden" r:id="rId3"/>
    <sheet name="a2" sheetId="4" state="hidden" r:id="rId4"/>
    <sheet name="a3" sheetId="5" state="hidden" r:id="rId5"/>
  </sheets>
  <definedNames>
    <definedName name="_1Excel_BuiltIn_Print_Area_1">'Zlecenie produkcyjne'!$A$1:$K$43</definedName>
    <definedName name="_xlnm.Print_Area" localSheetId="0">'Zlecenie klienta'!$A$16:$J$67</definedName>
    <definedName name="_xlnm.Print_Area" localSheetId="1">'Zlecenie produkcyjne'!$A$1:$J$43</definedName>
  </definedNames>
  <calcPr calcId="152511"/>
</workbook>
</file>

<file path=xl/calcChain.xml><?xml version="1.0" encoding="utf-8"?>
<calcChain xmlns="http://schemas.openxmlformats.org/spreadsheetml/2006/main">
  <c r="D15" i="4" l="1"/>
  <c r="D34" i="4"/>
  <c r="A35" i="4"/>
  <c r="A36" i="4"/>
  <c r="A37" i="4"/>
  <c r="A38" i="4"/>
  <c r="A39" i="4"/>
  <c r="A3" i="5"/>
  <c r="B3" i="5"/>
  <c r="E3" i="5"/>
  <c r="F3" i="5" s="1"/>
  <c r="B15" i="3"/>
  <c r="G15" i="3"/>
  <c r="H15" i="3"/>
  <c r="I15" i="3"/>
  <c r="J15" i="3"/>
  <c r="B16" i="3"/>
  <c r="G16" i="3"/>
  <c r="H16" i="3"/>
  <c r="I16" i="3"/>
  <c r="J16" i="3"/>
  <c r="B17" i="3"/>
  <c r="G17" i="3"/>
  <c r="H17" i="3"/>
  <c r="I17" i="3"/>
  <c r="J17" i="3"/>
  <c r="B18" i="3"/>
  <c r="G18" i="3"/>
  <c r="H18" i="3"/>
  <c r="I18" i="3"/>
  <c r="J18" i="3"/>
  <c r="B19" i="3"/>
  <c r="G19" i="3"/>
  <c r="H19" i="3"/>
  <c r="I19" i="3"/>
  <c r="J19" i="3"/>
  <c r="B20" i="3"/>
  <c r="G20" i="3"/>
  <c r="H20" i="3"/>
  <c r="I20" i="3"/>
  <c r="J20" i="3"/>
  <c r="B21" i="3"/>
  <c r="G21" i="3"/>
  <c r="H21" i="3"/>
  <c r="I21" i="3"/>
  <c r="J21" i="3"/>
  <c r="B22" i="3"/>
  <c r="G22" i="3"/>
  <c r="H22" i="3"/>
  <c r="I22" i="3"/>
  <c r="J22" i="3"/>
  <c r="B23" i="3"/>
  <c r="G23" i="3"/>
  <c r="H23" i="3"/>
  <c r="I23" i="3"/>
  <c r="J23" i="3"/>
  <c r="B24" i="3"/>
  <c r="G24" i="3"/>
  <c r="H24" i="3"/>
  <c r="I24" i="3"/>
  <c r="J24" i="3"/>
  <c r="B25" i="3"/>
  <c r="G25" i="3"/>
  <c r="H25" i="3"/>
  <c r="I25" i="3"/>
  <c r="J25" i="3"/>
  <c r="B26" i="3"/>
  <c r="G26" i="3"/>
  <c r="H26" i="3"/>
  <c r="I26" i="3"/>
  <c r="J26" i="3"/>
  <c r="B27" i="3"/>
  <c r="G27" i="3"/>
  <c r="H27" i="3"/>
  <c r="I27" i="3"/>
  <c r="J27" i="3"/>
  <c r="B28" i="3"/>
  <c r="G28" i="3"/>
  <c r="H28" i="3"/>
  <c r="I28" i="3"/>
  <c r="J28" i="3"/>
  <c r="B29" i="3"/>
  <c r="G29" i="3"/>
  <c r="H29" i="3"/>
  <c r="I29" i="3"/>
  <c r="J29" i="3"/>
  <c r="B30" i="3"/>
  <c r="G30" i="3"/>
  <c r="H30" i="3"/>
  <c r="I30" i="3"/>
  <c r="J30" i="3"/>
  <c r="B31" i="3"/>
  <c r="G31" i="3"/>
  <c r="H31" i="3"/>
  <c r="I31" i="3"/>
  <c r="J31" i="3"/>
  <c r="B32" i="3"/>
  <c r="G32" i="3"/>
  <c r="H32" i="3"/>
  <c r="I32" i="3"/>
  <c r="J32" i="3"/>
  <c r="B33" i="3"/>
  <c r="G33" i="3"/>
  <c r="H33" i="3"/>
  <c r="I33" i="3"/>
  <c r="J33" i="3"/>
  <c r="E27" i="1"/>
  <c r="B30" i="1"/>
  <c r="L30" i="1"/>
  <c r="B31" i="1"/>
  <c r="L31" i="1"/>
  <c r="B32" i="1"/>
  <c r="L32" i="1"/>
  <c r="B33" i="1"/>
  <c r="L33" i="1"/>
  <c r="B34" i="1"/>
  <c r="L34" i="1"/>
  <c r="B35" i="1"/>
  <c r="L35" i="1"/>
  <c r="B36" i="1"/>
  <c r="L36" i="1"/>
  <c r="B37" i="1"/>
  <c r="L37" i="1"/>
  <c r="B38" i="1"/>
  <c r="L38" i="1"/>
  <c r="B39" i="1"/>
  <c r="L39" i="1"/>
  <c r="B40" i="1"/>
  <c r="L40" i="1"/>
  <c r="B41" i="1"/>
  <c r="L41" i="1"/>
  <c r="B42" i="1"/>
  <c r="L42" i="1"/>
  <c r="B43" i="1"/>
  <c r="L43" i="1"/>
  <c r="B44" i="1"/>
  <c r="L44" i="1"/>
  <c r="B45" i="1"/>
  <c r="L45" i="1"/>
  <c r="B46" i="1"/>
  <c r="L46" i="1"/>
  <c r="B47" i="1"/>
  <c r="L47" i="1"/>
  <c r="B48" i="1"/>
  <c r="L48" i="1"/>
  <c r="B49" i="1"/>
  <c r="L49" i="1"/>
  <c r="B50" i="1"/>
  <c r="L50" i="1"/>
  <c r="B51" i="1"/>
  <c r="L51" i="1"/>
  <c r="B52" i="1"/>
  <c r="L52" i="1"/>
  <c r="B53" i="1"/>
  <c r="L53" i="1"/>
  <c r="B54" i="1"/>
  <c r="L54" i="1"/>
  <c r="B55" i="1"/>
  <c r="L55" i="1"/>
  <c r="B56" i="1"/>
  <c r="L56" i="1"/>
  <c r="B57" i="1"/>
  <c r="L57" i="1"/>
  <c r="B58" i="1"/>
  <c r="L58" i="1"/>
  <c r="B59" i="1"/>
  <c r="L59" i="1"/>
  <c r="H61" i="1"/>
  <c r="L61" i="1"/>
  <c r="H62" i="1" s="1"/>
  <c r="G2" i="2"/>
  <c r="J9" i="2" s="1"/>
  <c r="D4" i="2"/>
  <c r="I1" i="3" s="1"/>
  <c r="D6" i="2"/>
  <c r="F1" i="3" s="1"/>
  <c r="J6" i="2"/>
  <c r="C9" i="2"/>
  <c r="C4" i="3" s="1"/>
  <c r="D9" i="2"/>
  <c r="E9" i="2"/>
  <c r="F9" i="2"/>
  <c r="D4" i="3" s="1"/>
  <c r="G9" i="2"/>
  <c r="H9" i="2"/>
  <c r="I9" i="2"/>
  <c r="E4" i="3" s="1"/>
  <c r="L9" i="2"/>
  <c r="C10" i="2"/>
  <c r="C5" i="3" s="1"/>
  <c r="D10" i="2"/>
  <c r="E10" i="2"/>
  <c r="F10" i="2"/>
  <c r="D5" i="3" s="1"/>
  <c r="G10" i="2"/>
  <c r="H10" i="2"/>
  <c r="I10" i="2"/>
  <c r="E5" i="3" s="1"/>
  <c r="L10" i="2"/>
  <c r="C11" i="2"/>
  <c r="C6" i="3" s="1"/>
  <c r="D11" i="2"/>
  <c r="E11" i="2"/>
  <c r="F11" i="2"/>
  <c r="D6" i="3" s="1"/>
  <c r="G11" i="2"/>
  <c r="H11" i="2"/>
  <c r="I11" i="2"/>
  <c r="E6" i="3" s="1"/>
  <c r="L11" i="2"/>
  <c r="C12" i="2"/>
  <c r="C7" i="3" s="1"/>
  <c r="D12" i="2"/>
  <c r="E12" i="2"/>
  <c r="F12" i="2"/>
  <c r="D7" i="3" s="1"/>
  <c r="G12" i="2"/>
  <c r="H12" i="2"/>
  <c r="I12" i="2"/>
  <c r="E7" i="3" s="1"/>
  <c r="L12" i="2"/>
  <c r="C13" i="2"/>
  <c r="C8" i="3" s="1"/>
  <c r="D13" i="2"/>
  <c r="E13" i="2"/>
  <c r="F13" i="2"/>
  <c r="D8" i="3" s="1"/>
  <c r="G13" i="2"/>
  <c r="H13" i="2"/>
  <c r="I13" i="2"/>
  <c r="E8" i="3" s="1"/>
  <c r="L13" i="2"/>
  <c r="C14" i="2"/>
  <c r="C9" i="3" s="1"/>
  <c r="D14" i="2"/>
  <c r="E14" i="2"/>
  <c r="F14" i="2"/>
  <c r="D9" i="3" s="1"/>
  <c r="G14" i="2"/>
  <c r="H14" i="2"/>
  <c r="I14" i="2"/>
  <c r="E9" i="3" s="1"/>
  <c r="L14" i="2"/>
  <c r="C15" i="2"/>
  <c r="C10" i="3" s="1"/>
  <c r="D15" i="2"/>
  <c r="E15" i="2"/>
  <c r="F15" i="2"/>
  <c r="D10" i="3" s="1"/>
  <c r="G15" i="2"/>
  <c r="H15" i="2"/>
  <c r="I15" i="2"/>
  <c r="E10" i="3" s="1"/>
  <c r="L15" i="2"/>
  <c r="C16" i="2"/>
  <c r="C11" i="3" s="1"/>
  <c r="D16" i="2"/>
  <c r="E16" i="2"/>
  <c r="F16" i="2"/>
  <c r="D11" i="3" s="1"/>
  <c r="G16" i="2"/>
  <c r="H16" i="2"/>
  <c r="I16" i="2"/>
  <c r="E11" i="3" s="1"/>
  <c r="L16" i="2"/>
  <c r="C17" i="2"/>
  <c r="C12" i="3" s="1"/>
  <c r="D17" i="2"/>
  <c r="E17" i="2"/>
  <c r="F17" i="2"/>
  <c r="D12" i="3" s="1"/>
  <c r="G17" i="2"/>
  <c r="H17" i="2"/>
  <c r="I17" i="2"/>
  <c r="E12" i="3" s="1"/>
  <c r="L17" i="2"/>
  <c r="C18" i="2"/>
  <c r="C13" i="3" s="1"/>
  <c r="D18" i="2"/>
  <c r="E18" i="2"/>
  <c r="F18" i="2"/>
  <c r="D13" i="3" s="1"/>
  <c r="G18" i="2"/>
  <c r="H18" i="2"/>
  <c r="I18" i="2"/>
  <c r="E13" i="3" s="1"/>
  <c r="L18" i="2"/>
  <c r="C19" i="2"/>
  <c r="C14" i="3" s="1"/>
  <c r="D19" i="2"/>
  <c r="E19" i="2"/>
  <c r="F19" i="2"/>
  <c r="D14" i="3" s="1"/>
  <c r="G19" i="2"/>
  <c r="H19" i="2"/>
  <c r="I19" i="2"/>
  <c r="E14" i="3" s="1"/>
  <c r="L19" i="2"/>
  <c r="C20" i="2"/>
  <c r="C15" i="3" s="1"/>
  <c r="D20" i="2"/>
  <c r="E20" i="2"/>
  <c r="F20" i="2"/>
  <c r="D15" i="3" s="1"/>
  <c r="G20" i="2"/>
  <c r="H20" i="2"/>
  <c r="I20" i="2"/>
  <c r="E15" i="3" s="1"/>
  <c r="J20" i="2"/>
  <c r="L20" i="2"/>
  <c r="C21" i="2"/>
  <c r="C16" i="3" s="1"/>
  <c r="D21" i="2"/>
  <c r="E21" i="2"/>
  <c r="F21" i="2"/>
  <c r="D16" i="3" s="1"/>
  <c r="G21" i="2"/>
  <c r="H21" i="2"/>
  <c r="I21" i="2"/>
  <c r="E16" i="3" s="1"/>
  <c r="L21" i="2"/>
  <c r="C22" i="2"/>
  <c r="C17" i="3" s="1"/>
  <c r="D22" i="2"/>
  <c r="E22" i="2"/>
  <c r="F22" i="2"/>
  <c r="D17" i="3" s="1"/>
  <c r="G22" i="2"/>
  <c r="H22" i="2"/>
  <c r="I22" i="2"/>
  <c r="E17" i="3" s="1"/>
  <c r="L22" i="2"/>
  <c r="C23" i="2"/>
  <c r="C18" i="3" s="1"/>
  <c r="D23" i="2"/>
  <c r="E23" i="2"/>
  <c r="F23" i="2"/>
  <c r="D18" i="3" s="1"/>
  <c r="G23" i="2"/>
  <c r="H23" i="2"/>
  <c r="I23" i="2"/>
  <c r="E18" i="3" s="1"/>
  <c r="L23" i="2"/>
  <c r="C24" i="2"/>
  <c r="C19" i="3" s="1"/>
  <c r="D24" i="2"/>
  <c r="E24" i="2"/>
  <c r="F24" i="2"/>
  <c r="D19" i="3" s="1"/>
  <c r="G24" i="2"/>
  <c r="H24" i="2"/>
  <c r="I24" i="2"/>
  <c r="E19" i="3" s="1"/>
  <c r="L24" i="2"/>
  <c r="C25" i="2"/>
  <c r="C20" i="3" s="1"/>
  <c r="D25" i="2"/>
  <c r="E25" i="2"/>
  <c r="F25" i="2"/>
  <c r="D20" i="3" s="1"/>
  <c r="G25" i="2"/>
  <c r="H25" i="2"/>
  <c r="I25" i="2"/>
  <c r="E20" i="3" s="1"/>
  <c r="L25" i="2"/>
  <c r="C26" i="2"/>
  <c r="C21" i="3" s="1"/>
  <c r="D26" i="2"/>
  <c r="E26" i="2"/>
  <c r="F26" i="2"/>
  <c r="D21" i="3" s="1"/>
  <c r="G26" i="2"/>
  <c r="H26" i="2"/>
  <c r="I26" i="2"/>
  <c r="E21" i="3" s="1"/>
  <c r="A21" i="3" s="1"/>
  <c r="L26" i="2"/>
  <c r="C27" i="2"/>
  <c r="C22" i="3" s="1"/>
  <c r="D27" i="2"/>
  <c r="E27" i="2"/>
  <c r="F27" i="2"/>
  <c r="D22" i="3" s="1"/>
  <c r="G27" i="2"/>
  <c r="H27" i="2"/>
  <c r="I27" i="2"/>
  <c r="E22" i="3" s="1"/>
  <c r="A22" i="3" s="1"/>
  <c r="L27" i="2"/>
  <c r="C28" i="2"/>
  <c r="C23" i="3" s="1"/>
  <c r="D28" i="2"/>
  <c r="E28" i="2"/>
  <c r="F28" i="2"/>
  <c r="D23" i="3" s="1"/>
  <c r="G28" i="2"/>
  <c r="H28" i="2"/>
  <c r="I28" i="2"/>
  <c r="E23" i="3" s="1"/>
  <c r="A23" i="3" s="1"/>
  <c r="L28" i="2"/>
  <c r="C29" i="2"/>
  <c r="C24" i="3" s="1"/>
  <c r="D29" i="2"/>
  <c r="E29" i="2"/>
  <c r="F29" i="2"/>
  <c r="D24" i="3" s="1"/>
  <c r="G29" i="2"/>
  <c r="H29" i="2"/>
  <c r="I29" i="2"/>
  <c r="E24" i="3" s="1"/>
  <c r="L29" i="2"/>
  <c r="C30" i="2"/>
  <c r="C25" i="3" s="1"/>
  <c r="D30" i="2"/>
  <c r="E30" i="2"/>
  <c r="F30" i="2"/>
  <c r="D25" i="3" s="1"/>
  <c r="G30" i="2"/>
  <c r="H30" i="2"/>
  <c r="I30" i="2"/>
  <c r="E25" i="3" s="1"/>
  <c r="L30" i="2"/>
  <c r="C31" i="2"/>
  <c r="C26" i="3" s="1"/>
  <c r="D31" i="2"/>
  <c r="E31" i="2"/>
  <c r="F31" i="2"/>
  <c r="D26" i="3" s="1"/>
  <c r="G31" i="2"/>
  <c r="H31" i="2"/>
  <c r="I31" i="2"/>
  <c r="E26" i="3" s="1"/>
  <c r="L31" i="2"/>
  <c r="C32" i="2"/>
  <c r="C27" i="3" s="1"/>
  <c r="D32" i="2"/>
  <c r="E32" i="2"/>
  <c r="F32" i="2"/>
  <c r="D27" i="3" s="1"/>
  <c r="G32" i="2"/>
  <c r="H32" i="2"/>
  <c r="I32" i="2"/>
  <c r="E27" i="3" s="1"/>
  <c r="L32" i="2"/>
  <c r="C33" i="2"/>
  <c r="C28" i="3" s="1"/>
  <c r="D33" i="2"/>
  <c r="E33" i="2"/>
  <c r="F33" i="2"/>
  <c r="D28" i="3" s="1"/>
  <c r="G33" i="2"/>
  <c r="H33" i="2"/>
  <c r="I33" i="2"/>
  <c r="E28" i="3" s="1"/>
  <c r="L33" i="2"/>
  <c r="C34" i="2"/>
  <c r="C29" i="3" s="1"/>
  <c r="D34" i="2"/>
  <c r="E34" i="2"/>
  <c r="F34" i="2"/>
  <c r="D29" i="3" s="1"/>
  <c r="G34" i="2"/>
  <c r="H34" i="2"/>
  <c r="I34" i="2"/>
  <c r="E29" i="3" s="1"/>
  <c r="L34" i="2"/>
  <c r="C35" i="2"/>
  <c r="C30" i="3" s="1"/>
  <c r="D35" i="2"/>
  <c r="E35" i="2"/>
  <c r="F35" i="2"/>
  <c r="D30" i="3" s="1"/>
  <c r="G35" i="2"/>
  <c r="H35" i="2"/>
  <c r="I35" i="2"/>
  <c r="E30" i="3" s="1"/>
  <c r="L35" i="2"/>
  <c r="C36" i="2"/>
  <c r="C31" i="3" s="1"/>
  <c r="D36" i="2"/>
  <c r="E36" i="2"/>
  <c r="F36" i="2"/>
  <c r="D31" i="3" s="1"/>
  <c r="G36" i="2"/>
  <c r="H36" i="2"/>
  <c r="I36" i="2"/>
  <c r="E31" i="3" s="1"/>
  <c r="J36" i="2"/>
  <c r="L36" i="2"/>
  <c r="C37" i="2"/>
  <c r="C32" i="3" s="1"/>
  <c r="D37" i="2"/>
  <c r="E37" i="2"/>
  <c r="F37" i="2"/>
  <c r="D32" i="3" s="1"/>
  <c r="G37" i="2"/>
  <c r="H37" i="2"/>
  <c r="I37" i="2"/>
  <c r="E32" i="3" s="1"/>
  <c r="L37" i="2"/>
  <c r="C38" i="2"/>
  <c r="C33" i="3" s="1"/>
  <c r="D38" i="2"/>
  <c r="E38" i="2"/>
  <c r="F38" i="2"/>
  <c r="D33" i="3" s="1"/>
  <c r="G38" i="2"/>
  <c r="H38" i="2"/>
  <c r="I38" i="2"/>
  <c r="E33" i="3" s="1"/>
  <c r="L38" i="2"/>
  <c r="I40" i="2" l="1"/>
  <c r="J24" i="2"/>
  <c r="J16" i="2"/>
  <c r="J32" i="2"/>
  <c r="J28" i="2"/>
  <c r="J38" i="2"/>
  <c r="J34" i="2"/>
  <c r="J30" i="2"/>
  <c r="J26" i="2"/>
  <c r="J22" i="2"/>
  <c r="J18" i="2"/>
  <c r="J14" i="2"/>
  <c r="J10" i="2"/>
  <c r="J12" i="2"/>
  <c r="B4" i="3"/>
  <c r="A33" i="3"/>
  <c r="F33" i="3"/>
  <c r="A32" i="3"/>
  <c r="F32" i="3"/>
  <c r="A29" i="3"/>
  <c r="F29" i="3"/>
  <c r="A28" i="3"/>
  <c r="F28" i="3"/>
  <c r="A25" i="3"/>
  <c r="F25" i="3"/>
  <c r="A24" i="3"/>
  <c r="F24" i="3"/>
  <c r="A31" i="3"/>
  <c r="F31" i="3"/>
  <c r="A30" i="3"/>
  <c r="F30" i="3"/>
  <c r="A27" i="3"/>
  <c r="F27" i="3"/>
  <c r="A26" i="3"/>
  <c r="F26" i="3"/>
  <c r="D3" i="5"/>
  <c r="H63" i="1"/>
  <c r="F20" i="3"/>
  <c r="A20" i="3"/>
  <c r="F18" i="3"/>
  <c r="A18" i="3"/>
  <c r="F16" i="3"/>
  <c r="A16" i="3"/>
  <c r="F14" i="3"/>
  <c r="F12" i="3"/>
  <c r="A12" i="3"/>
  <c r="F10" i="3"/>
  <c r="F8" i="3"/>
  <c r="A8" i="3"/>
  <c r="F6" i="3"/>
  <c r="F4" i="3"/>
  <c r="A4" i="3"/>
  <c r="C3" i="5"/>
  <c r="J37" i="2"/>
  <c r="J35" i="2"/>
  <c r="J33" i="2"/>
  <c r="J31" i="2"/>
  <c r="J29" i="2"/>
  <c r="J27" i="2"/>
  <c r="J25" i="2"/>
  <c r="F19" i="3"/>
  <c r="A19" i="3"/>
  <c r="J23" i="2"/>
  <c r="F17" i="3"/>
  <c r="A17" i="3"/>
  <c r="J21" i="2"/>
  <c r="F15" i="3"/>
  <c r="A15" i="3"/>
  <c r="J19" i="2"/>
  <c r="A14" i="3" s="1"/>
  <c r="F13" i="3"/>
  <c r="A13" i="3"/>
  <c r="J17" i="2"/>
  <c r="F11" i="3"/>
  <c r="A11" i="3"/>
  <c r="J15" i="2"/>
  <c r="A10" i="3" s="1"/>
  <c r="F9" i="3"/>
  <c r="A9" i="3"/>
  <c r="J13" i="2"/>
  <c r="F7" i="3"/>
  <c r="A7" i="3"/>
  <c r="J11" i="2"/>
  <c r="A6" i="3" s="1"/>
  <c r="F5" i="3"/>
  <c r="A5" i="3"/>
  <c r="B5" i="3"/>
  <c r="B6" i="3"/>
  <c r="B7" i="3"/>
  <c r="B8" i="3"/>
  <c r="B9" i="3"/>
  <c r="B10" i="3"/>
  <c r="B11" i="3"/>
  <c r="B12" i="3"/>
  <c r="B13" i="3"/>
  <c r="B14" i="3"/>
  <c r="F23" i="3"/>
  <c r="F21" i="3"/>
  <c r="F22" i="3"/>
  <c r="H4" i="3" l="1"/>
  <c r="J4" i="3"/>
  <c r="H5" i="3"/>
  <c r="J5" i="3"/>
  <c r="H6" i="3"/>
  <c r="J6" i="3"/>
  <c r="H7" i="3"/>
  <c r="J7" i="3"/>
  <c r="H8" i="3"/>
  <c r="J8" i="3"/>
  <c r="H9" i="3"/>
  <c r="J9" i="3"/>
  <c r="H10" i="3"/>
  <c r="J10" i="3"/>
  <c r="H11" i="3"/>
  <c r="J11" i="3"/>
  <c r="H12" i="3"/>
  <c r="J12" i="3"/>
  <c r="H13" i="3"/>
  <c r="J13" i="3"/>
  <c r="H14" i="3"/>
  <c r="J14" i="3"/>
  <c r="G4" i="3"/>
  <c r="I4" i="3"/>
  <c r="G5" i="3"/>
  <c r="I5" i="3"/>
  <c r="G6" i="3"/>
  <c r="I6" i="3"/>
  <c r="G7" i="3"/>
  <c r="I7" i="3"/>
  <c r="G8" i="3"/>
  <c r="I8" i="3"/>
  <c r="G9" i="3"/>
  <c r="I9" i="3"/>
  <c r="G10" i="3"/>
  <c r="I10" i="3"/>
  <c r="G11" i="3"/>
  <c r="I11" i="3"/>
  <c r="G12" i="3"/>
  <c r="I12" i="3"/>
  <c r="G13" i="3"/>
  <c r="I13" i="3"/>
  <c r="G14" i="3"/>
  <c r="I14" i="3"/>
  <c r="G3" i="5"/>
  <c r="H64" i="1"/>
  <c r="H3" i="5" s="1"/>
</calcChain>
</file>

<file path=xl/comments1.xml><?xml version="1.0" encoding="utf-8"?>
<comments xmlns="http://schemas.openxmlformats.org/spreadsheetml/2006/main">
  <authors>
    <author/>
  </authors>
  <commentList>
    <comment ref="D4" authorId="0" shapeId="0">
      <text>
        <r>
          <rPr>
            <b/>
            <sz val="8"/>
            <color indexed="8"/>
            <rFont val="Tahoma"/>
            <family val="2"/>
            <charset val="238"/>
          </rPr>
          <t>Wpisz oznaczenie płyty Kronopol</t>
        </r>
      </text>
    </comment>
    <comment ref="C8" authorId="0" shapeId="0">
      <text>
        <r>
          <rPr>
            <b/>
            <sz val="8"/>
            <color indexed="8"/>
            <rFont val="Tahoma"/>
            <family val="2"/>
            <charset val="238"/>
          </rPr>
          <t>Wysokość w mm</t>
        </r>
      </text>
    </comment>
    <comment ref="D8" authorId="0" shapeId="0">
      <text>
        <r>
          <rPr>
            <b/>
            <sz val="8"/>
            <color indexed="8"/>
            <rFont val="Tahoma"/>
            <family val="2"/>
            <charset val="238"/>
          </rPr>
          <t>Oklejanie formatki po wymiarze wysokość 
0 - nie oklejane, 
1 - oklejany jeden bok, 
2 - oklejane dwa boki</t>
        </r>
      </text>
    </comment>
    <comment ref="E8" authorId="0" shapeId="0">
      <text>
        <r>
          <rPr>
            <b/>
            <sz val="8"/>
            <color indexed="8"/>
            <rFont val="Tahoma"/>
            <family val="2"/>
            <charset val="238"/>
          </rPr>
          <t>Oklejanie formatki po wymiarze wysokość 
0 - nie oklejane, 
1 - oklejany jeden bok, 
2 - oklejane dwa boki</t>
        </r>
      </text>
    </comment>
    <comment ref="F8" authorId="0" shapeId="0">
      <text>
        <r>
          <rPr>
            <b/>
            <sz val="8"/>
            <color indexed="8"/>
            <rFont val="Tahoma"/>
            <family val="2"/>
            <charset val="238"/>
          </rPr>
          <t>Szerokość w mm</t>
        </r>
      </text>
    </comment>
    <comment ref="G8" authorId="0" shapeId="0">
      <text>
        <r>
          <rPr>
            <b/>
            <sz val="8"/>
            <color indexed="8"/>
            <rFont val="Tahoma"/>
            <family val="2"/>
            <charset val="238"/>
          </rPr>
          <t>Oklejanie formatki po wymiarze szerokość 
0 - nie oklejane, 
1 - oklejany jeden bok, 
2 - oklejane dwa boki</t>
        </r>
      </text>
    </comment>
    <comment ref="H8" authorId="0" shapeId="0">
      <text>
        <r>
          <rPr>
            <b/>
            <sz val="8"/>
            <color indexed="8"/>
            <rFont val="Tahoma"/>
            <family val="2"/>
            <charset val="238"/>
          </rPr>
          <t>Oklejanie formatki po wymiarze szerokość 
0 - nie oklejane, 
1 - oklejany jeden bok, 
2 - oklejane dwa boki</t>
        </r>
      </text>
    </comment>
    <comment ref="I8" authorId="0" shapeId="0">
      <text>
        <r>
          <rPr>
            <b/>
            <sz val="8"/>
            <color indexed="8"/>
            <rFont val="Tahoma"/>
            <family val="2"/>
            <charset val="238"/>
          </rPr>
          <t>Ilość formatek</t>
        </r>
      </text>
    </comment>
    <comment ref="J8" authorId="0" shapeId="0">
      <text>
        <r>
          <rPr>
            <b/>
            <sz val="8"/>
            <color indexed="8"/>
            <rFont val="Tahoma"/>
            <family val="2"/>
            <charset val="238"/>
          </rPr>
          <t>Opis dodatkowy np.. informacja o rysunku do formatki lub oklejaniu inną grubością okleiny niż całe zlecenie</t>
        </r>
      </text>
    </comment>
  </commentList>
</comments>
</file>

<file path=xl/sharedStrings.xml><?xml version="1.0" encoding="utf-8"?>
<sst xmlns="http://schemas.openxmlformats.org/spreadsheetml/2006/main" count="160" uniqueCount="117">
  <si>
    <t>Brak</t>
  </si>
  <si>
    <t>ANTRACYT METALIK 8855</t>
  </si>
  <si>
    <t>Obrzeze 22/1.3 antracyt połysk</t>
  </si>
  <si>
    <t>BEŻ CIEMNY (CAPPUCINO) 7368</t>
  </si>
  <si>
    <t>Obrzeze 22/1.3 bialy polysk</t>
  </si>
  <si>
    <t>BEŻ METALIK (KUBANIT) 7407</t>
  </si>
  <si>
    <t>Obrzeze 22/1.3 bordo połysk</t>
  </si>
  <si>
    <t>Obrzeze 22/1.3 cappucino polysk</t>
  </si>
  <si>
    <t>Obrzeze 22/1.3 czarny metalik polysk</t>
  </si>
  <si>
    <t>Obrzeze 22/1.3 czarny polysk</t>
  </si>
  <si>
    <t>BORDOWY 3216</t>
  </si>
  <si>
    <t>Obrzeze 22/1.3 czerwony polysk</t>
  </si>
  <si>
    <t>CZARNY 8102</t>
  </si>
  <si>
    <t>Obrzeze 22/1.3 szary metalik</t>
  </si>
  <si>
    <t>CZARNY METALIK 8378</t>
  </si>
  <si>
    <t>Obrzeże 22/1.3 fiolet połysk</t>
  </si>
  <si>
    <t>CZERWONY 3120</t>
  </si>
  <si>
    <t>Obrzeze 22/1.3 kremowy polysk</t>
  </si>
  <si>
    <t>SZARY METALIK 8636</t>
  </si>
  <si>
    <t>Obrzeze 22/1.3 połysk kubanit</t>
  </si>
  <si>
    <t>VIOLETT 4418</t>
  </si>
  <si>
    <t>Obrzeze 22/1.3 śnieżnobiały polysk</t>
  </si>
  <si>
    <t>POPIEL 85336</t>
  </si>
  <si>
    <t>Obrzeze 22/1.3 popiel połysk</t>
  </si>
  <si>
    <t xml:space="preserve">Zlecenie wykonania frontów </t>
  </si>
  <si>
    <t>KOD</t>
  </si>
  <si>
    <t>NIE dla płyt niemetalizowanych i jednolitych</t>
  </si>
  <si>
    <t xml:space="preserve">Rodzaj płyty </t>
  </si>
  <si>
    <t>Rodzaj PCV</t>
  </si>
  <si>
    <t>STR</t>
  </si>
  <si>
    <t>Nie</t>
  </si>
  <si>
    <t>Klient:</t>
  </si>
  <si>
    <t>Telefon</t>
  </si>
  <si>
    <t>Data przyjęcia zamówienia</t>
  </si>
  <si>
    <t>Lp</t>
  </si>
  <si>
    <t>Struktura</t>
  </si>
  <si>
    <t>Wysokość</t>
  </si>
  <si>
    <t>Oklejanie PCV W1</t>
  </si>
  <si>
    <t>Oklejanie PCV W2</t>
  </si>
  <si>
    <t>Szerokość</t>
  </si>
  <si>
    <t>Oklejanie PCV S1</t>
  </si>
  <si>
    <t>Oklejanie PCV S2</t>
  </si>
  <si>
    <t>Ilość</t>
  </si>
  <si>
    <t>UWAGI</t>
  </si>
  <si>
    <t xml:space="preserve">Cena netto </t>
  </si>
  <si>
    <t>zł/m2</t>
  </si>
  <si>
    <t>Ilość frontów</t>
  </si>
  <si>
    <t>szt</t>
  </si>
  <si>
    <t>Powierzchnia</t>
  </si>
  <si>
    <t>m2</t>
  </si>
  <si>
    <t>Podpis zamawiającego:</t>
  </si>
  <si>
    <t xml:space="preserve">Cena Netto </t>
  </si>
  <si>
    <t>zł</t>
  </si>
  <si>
    <t>Cena Brutto</t>
  </si>
  <si>
    <t>KOD Zam</t>
  </si>
  <si>
    <t xml:space="preserve">Płyta </t>
  </si>
  <si>
    <t>Oklejanie PCV W 1</t>
  </si>
  <si>
    <t>Oklejanie PCV W 2</t>
  </si>
  <si>
    <t>Oklejanie PCV S 1</t>
  </si>
  <si>
    <t>Oklejanie PCV S 2</t>
  </si>
  <si>
    <t>Opis</t>
  </si>
  <si>
    <t>okleina</t>
  </si>
  <si>
    <t>płyta</t>
  </si>
  <si>
    <t>kod materiału</t>
  </si>
  <si>
    <t>opis</t>
  </si>
  <si>
    <t>wysokosc</t>
  </si>
  <si>
    <t>szerokosc</t>
  </si>
  <si>
    <t>ilosc</t>
  </si>
  <si>
    <t>struktura</t>
  </si>
  <si>
    <t>okleina w 1</t>
  </si>
  <si>
    <t>okleina w 2</t>
  </si>
  <si>
    <t>okleina s 1</t>
  </si>
  <si>
    <t>okleina s 2</t>
  </si>
  <si>
    <t>24-18-62-8855</t>
  </si>
  <si>
    <t>BEŻ CIEMNY 7368</t>
  </si>
  <si>
    <t>24-18-62-7368</t>
  </si>
  <si>
    <t>24-18-62-7407</t>
  </si>
  <si>
    <t>24-18-62-3216</t>
  </si>
  <si>
    <t>24-18-62-8102</t>
  </si>
  <si>
    <t>24-18-62-8378</t>
  </si>
  <si>
    <t>24-18-62-3120</t>
  </si>
  <si>
    <t>24-18-62-8636</t>
  </si>
  <si>
    <t>24-18-62-4418</t>
  </si>
  <si>
    <t>25-22/1.3-0880Z</t>
  </si>
  <si>
    <t>25-22/1.3-1206Z</t>
  </si>
  <si>
    <t>25-22/1.3-1850Z</t>
  </si>
  <si>
    <t>25-22/1.3-0113Z</t>
  </si>
  <si>
    <t>25-22/1.3-1591E</t>
  </si>
  <si>
    <t>25-22/1.3-1525Z</t>
  </si>
  <si>
    <t>25-22/1.3-1628Z</t>
  </si>
  <si>
    <t>25-22/1.3-142R</t>
  </si>
  <si>
    <t>25-22/1.3-77024</t>
  </si>
  <si>
    <t>25-22/1.3-1583Z</t>
  </si>
  <si>
    <t>25-22/1.3-0435Z</t>
  </si>
  <si>
    <t>25-22/1.3-76264</t>
  </si>
  <si>
    <t>Nr zlecenia</t>
  </si>
  <si>
    <t>Płyta</t>
  </si>
  <si>
    <t>PCV</t>
  </si>
  <si>
    <t>Ilość m2</t>
  </si>
  <si>
    <t>Data przyjęcia</t>
  </si>
  <si>
    <t>Ostateczna data wysyłki</t>
  </si>
  <si>
    <t xml:space="preserve">Netto </t>
  </si>
  <si>
    <t>Brutto</t>
  </si>
  <si>
    <t>BEŻ KREM 7496</t>
  </si>
  <si>
    <t>BIAŁY 1994</t>
  </si>
  <si>
    <t>BIAŁY POLARNY 1982</t>
  </si>
  <si>
    <t>24-18-62-1982</t>
  </si>
  <si>
    <t>24-18-62-1994</t>
  </si>
  <si>
    <t>24-18-62-7496</t>
  </si>
  <si>
    <t>24-18-62-85336</t>
  </si>
  <si>
    <t>25-22/1.3-63376</t>
  </si>
  <si>
    <t>Obrzeze 22/1.3 V-NUT biały/inox polysk</t>
  </si>
  <si>
    <t>Obrzeze 22/1.3 V-NUT czarny/inox polysk</t>
  </si>
  <si>
    <t>Obrzeze 22/1.3 V-NUT krem/inox polysk</t>
  </si>
  <si>
    <t>25-22/1.3-1522E</t>
  </si>
  <si>
    <t>25-22/1.3-1521E</t>
  </si>
  <si>
    <t>25-22/1.3-1636E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</si>
</sst>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yy"/>
    <numFmt numFmtId="165" formatCode="mm/dd/yy"/>
  </numFmts>
  <fonts count="30"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b/>
      <sz val="16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b/>
      <sz val="18"/>
      <color indexed="8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2"/>
      <color indexed="8"/>
      <name val="Czcionka tekstu podstawowego"/>
      <family val="2"/>
      <charset val="238"/>
    </font>
    <font>
      <b/>
      <sz val="11"/>
      <color indexed="8"/>
      <name val="Arial"/>
      <family val="2"/>
      <charset val="1"/>
    </font>
    <font>
      <b/>
      <sz val="10"/>
      <name val="Arial CE"/>
      <family val="2"/>
      <charset val="238"/>
    </font>
    <font>
      <sz val="10"/>
      <color indexed="8"/>
      <name val="Czcionka tekstu podstawowego"/>
      <family val="2"/>
      <charset val="238"/>
    </font>
    <font>
      <sz val="8"/>
      <color indexed="8"/>
      <name val="Czcionka tekstu podstawowego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Czcionka tekstu podstawowego"/>
      <charset val="238"/>
    </font>
    <font>
      <sz val="11"/>
      <color indexed="8"/>
      <name val="Arial"/>
      <family val="2"/>
      <charset val="238"/>
    </font>
    <font>
      <b/>
      <sz val="10"/>
      <name val="Arial"/>
      <family val="2"/>
      <charset val="1"/>
    </font>
    <font>
      <b/>
      <sz val="18"/>
      <name val="Arial"/>
      <family val="2"/>
      <charset val="1"/>
    </font>
    <font>
      <b/>
      <sz val="8"/>
      <color indexed="8"/>
      <name val="Tahoma"/>
      <family val="2"/>
      <charset val="238"/>
    </font>
    <font>
      <sz val="11"/>
      <name val="Czcionka tekstu podstawowego"/>
      <family val="2"/>
      <charset val="238"/>
    </font>
    <font>
      <sz val="10"/>
      <name val="Courier New"/>
      <family val="3"/>
      <charset val="238"/>
    </font>
    <font>
      <sz val="11"/>
      <name val="Arial"/>
      <family val="2"/>
      <charset val="1"/>
    </font>
    <font>
      <sz val="14"/>
      <name val="Arial"/>
      <family val="2"/>
      <charset val="1"/>
    </font>
    <font>
      <b/>
      <sz val="26"/>
      <name val="Arial"/>
      <family val="2"/>
      <charset val="1"/>
    </font>
    <font>
      <sz val="8"/>
      <name val="Czcionka tekstu podstawowego"/>
      <family val="2"/>
      <charset val="238"/>
    </font>
    <font>
      <b/>
      <sz val="16"/>
      <name val="Arial"/>
      <family val="2"/>
      <charset val="1"/>
    </font>
    <font>
      <b/>
      <sz val="14"/>
      <name val="Arial"/>
      <family val="2"/>
      <charset val="1"/>
    </font>
    <font>
      <sz val="11"/>
      <color theme="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medium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/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/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4" fillId="0" borderId="0"/>
  </cellStyleXfs>
  <cellXfs count="141">
    <xf numFmtId="0" fontId="0" fillId="0" borderId="0" xfId="0"/>
    <xf numFmtId="0" fontId="0" fillId="0" borderId="0" xfId="0" applyProtection="1">
      <protection hidden="1"/>
    </xf>
    <xf numFmtId="0" fontId="0" fillId="0" borderId="1" xfId="0" applyBorder="1"/>
    <xf numFmtId="0" fontId="0" fillId="0" borderId="1" xfId="0" applyBorder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 wrapText="1"/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9" xfId="0" applyBorder="1" applyProtection="1">
      <protection hidden="1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8" fillId="0" borderId="1" xfId="1" applyFont="1" applyBorder="1" applyAlignment="1" applyProtection="1">
      <alignment horizontal="center" vertical="center"/>
      <protection hidden="1"/>
    </xf>
    <xf numFmtId="0" fontId="8" fillId="0" borderId="11" xfId="1" applyFont="1" applyBorder="1" applyAlignment="1" applyProtection="1">
      <alignment horizontal="center" vertical="center"/>
      <protection hidden="1"/>
    </xf>
    <xf numFmtId="0" fontId="0" fillId="0" borderId="11" xfId="0" applyBorder="1" applyProtection="1">
      <protection hidden="1"/>
    </xf>
    <xf numFmtId="0" fontId="0" fillId="0" borderId="11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8" fillId="0" borderId="3" xfId="1" applyFont="1" applyBorder="1" applyAlignment="1" applyProtection="1">
      <alignment horizontal="center" vertical="center"/>
      <protection hidden="1"/>
    </xf>
    <xf numFmtId="0" fontId="8" fillId="0" borderId="5" xfId="1" applyFont="1" applyBorder="1" applyAlignment="1" applyProtection="1">
      <alignment horizontal="center" vertical="center"/>
      <protection hidden="1"/>
    </xf>
    <xf numFmtId="0" fontId="8" fillId="0" borderId="10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hidden="1"/>
    </xf>
    <xf numFmtId="0" fontId="8" fillId="0" borderId="4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 vertical="center"/>
      <protection hidden="1"/>
    </xf>
    <xf numFmtId="0" fontId="11" fillId="0" borderId="9" xfId="0" applyFont="1" applyBorder="1" applyProtection="1">
      <protection hidden="1"/>
    </xf>
    <xf numFmtId="0" fontId="8" fillId="0" borderId="9" xfId="1" applyFont="1" applyBorder="1" applyAlignment="1" applyProtection="1">
      <alignment horizontal="center" vertical="center"/>
      <protection hidden="1"/>
    </xf>
    <xf numFmtId="0" fontId="4" fillId="0" borderId="11" xfId="1" applyFont="1" applyBorder="1" applyAlignment="1" applyProtection="1">
      <alignment horizontal="center" vertical="center"/>
      <protection hidden="1"/>
    </xf>
    <xf numFmtId="0" fontId="4" fillId="0" borderId="9" xfId="1" applyFont="1" applyBorder="1" applyAlignment="1" applyProtection="1">
      <alignment horizontal="center" vertical="center"/>
      <protection hidden="1"/>
    </xf>
    <xf numFmtId="0" fontId="12" fillId="2" borderId="13" xfId="0" applyFont="1" applyFill="1" applyBorder="1" applyAlignment="1" applyProtection="1">
      <alignment horizontal="center" wrapText="1"/>
      <protection hidden="1"/>
    </xf>
    <xf numFmtId="0" fontId="13" fillId="2" borderId="13" xfId="0" applyFont="1" applyFill="1" applyBorder="1" applyAlignment="1" applyProtection="1">
      <alignment horizontal="center" vertical="center" wrapText="1"/>
      <protection hidden="1"/>
    </xf>
    <xf numFmtId="0" fontId="12" fillId="2" borderId="14" xfId="0" applyFont="1" applyFill="1" applyBorder="1" applyAlignment="1" applyProtection="1">
      <alignment horizontal="center"/>
      <protection hidden="1"/>
    </xf>
    <xf numFmtId="0" fontId="0" fillId="0" borderId="15" xfId="0" applyFill="1" applyBorder="1" applyAlignment="1" applyProtection="1">
      <alignment horizontal="center"/>
      <protection hidden="1"/>
    </xf>
    <xf numFmtId="0" fontId="0" fillId="0" borderId="16" xfId="0" applyFill="1" applyBorder="1" applyAlignment="1" applyProtection="1">
      <alignment horizontal="center"/>
      <protection locked="0"/>
    </xf>
    <xf numFmtId="49" fontId="0" fillId="0" borderId="16" xfId="0" applyNumberFormat="1" applyFill="1" applyBorder="1" applyAlignment="1" applyProtection="1">
      <alignment horizontal="center"/>
      <protection locked="0"/>
    </xf>
    <xf numFmtId="0" fontId="12" fillId="2" borderId="13" xfId="0" applyFont="1" applyFill="1" applyBorder="1" applyAlignment="1" applyProtection="1">
      <alignment horizontal="center"/>
      <protection hidden="1"/>
    </xf>
    <xf numFmtId="0" fontId="0" fillId="0" borderId="17" xfId="0" applyFill="1" applyBorder="1" applyAlignment="1" applyProtection="1">
      <alignment horizontal="center"/>
      <protection hidden="1"/>
    </xf>
    <xf numFmtId="0" fontId="0" fillId="0" borderId="10" xfId="0" applyFill="1" applyBorder="1" applyAlignment="1" applyProtection="1">
      <alignment horizontal="center"/>
      <protection locked="0"/>
    </xf>
    <xf numFmtId="49" fontId="0" fillId="0" borderId="10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hidden="1"/>
    </xf>
    <xf numFmtId="0" fontId="0" fillId="0" borderId="20" xfId="0" applyBorder="1" applyProtection="1">
      <protection hidden="1"/>
    </xf>
    <xf numFmtId="0" fontId="8" fillId="0" borderId="8" xfId="1" applyFont="1" applyBorder="1" applyAlignment="1" applyProtection="1">
      <alignment horizontal="right" vertical="center"/>
      <protection hidden="1"/>
    </xf>
    <xf numFmtId="0" fontId="14" fillId="0" borderId="21" xfId="0" applyFont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5" fillId="0" borderId="1" xfId="0" applyFont="1" applyBorder="1" applyProtection="1">
      <protection hidden="1"/>
    </xf>
    <xf numFmtId="0" fontId="15" fillId="0" borderId="8" xfId="0" applyFont="1" applyBorder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0" fontId="4" fillId="0" borderId="23" xfId="1" applyFont="1" applyBorder="1" applyAlignment="1" applyProtection="1">
      <alignment horizontal="right" vertical="center"/>
      <protection hidden="1"/>
    </xf>
    <xf numFmtId="0" fontId="4" fillId="0" borderId="24" xfId="1" applyFont="1" applyBorder="1" applyAlignment="1" applyProtection="1">
      <alignment horizontal="right" vertical="center"/>
      <protection hidden="1"/>
    </xf>
    <xf numFmtId="0" fontId="17" fillId="0" borderId="1" xfId="0" applyFont="1" applyBorder="1" applyProtection="1">
      <protection hidden="1"/>
    </xf>
    <xf numFmtId="0" fontId="17" fillId="0" borderId="7" xfId="0" applyFont="1" applyBorder="1" applyProtection="1">
      <protection hidden="1"/>
    </xf>
    <xf numFmtId="0" fontId="17" fillId="0" borderId="25" xfId="0" applyFont="1" applyBorder="1" applyProtection="1">
      <protection hidden="1"/>
    </xf>
    <xf numFmtId="0" fontId="15" fillId="0" borderId="12" xfId="0" applyFont="1" applyBorder="1" applyProtection="1">
      <protection hidden="1"/>
    </xf>
    <xf numFmtId="0" fontId="17" fillId="0" borderId="9" xfId="0" applyFont="1" applyBorder="1" applyProtection="1">
      <protection hidden="1"/>
    </xf>
    <xf numFmtId="0" fontId="15" fillId="0" borderId="0" xfId="0" applyFont="1" applyAlignment="1" applyProtection="1">
      <alignment horizontal="right"/>
      <protection hidden="1"/>
    </xf>
    <xf numFmtId="0" fontId="17" fillId="0" borderId="28" xfId="0" applyFont="1" applyBorder="1" applyProtection="1">
      <protection hidden="1"/>
    </xf>
    <xf numFmtId="0" fontId="17" fillId="0" borderId="29" xfId="0" applyFont="1" applyBorder="1" applyProtection="1">
      <protection hidden="1"/>
    </xf>
    <xf numFmtId="0" fontId="17" fillId="0" borderId="30" xfId="0" applyFont="1" applyBorder="1" applyProtection="1">
      <protection hidden="1"/>
    </xf>
    <xf numFmtId="0" fontId="17" fillId="0" borderId="31" xfId="0" applyFont="1" applyBorder="1" applyProtection="1">
      <protection hidden="1"/>
    </xf>
    <xf numFmtId="0" fontId="17" fillId="0" borderId="32" xfId="0" applyFont="1" applyBorder="1" applyProtection="1">
      <protection hidden="1"/>
    </xf>
    <xf numFmtId="0" fontId="17" fillId="0" borderId="33" xfId="0" applyFont="1" applyBorder="1" applyProtection="1">
      <protection hidden="1"/>
    </xf>
    <xf numFmtId="0" fontId="17" fillId="0" borderId="0" xfId="0" applyFont="1" applyProtection="1">
      <protection hidden="1"/>
    </xf>
    <xf numFmtId="0" fontId="17" fillId="0" borderId="4" xfId="0" applyFont="1" applyBorder="1" applyProtection="1">
      <protection hidden="1"/>
    </xf>
    <xf numFmtId="0" fontId="17" fillId="0" borderId="8" xfId="0" applyFont="1" applyBorder="1" applyProtection="1">
      <protection hidden="1"/>
    </xf>
    <xf numFmtId="0" fontId="17" fillId="0" borderId="34" xfId="0" applyFont="1" applyBorder="1" applyProtection="1">
      <protection hidden="1"/>
    </xf>
    <xf numFmtId="0" fontId="17" fillId="0" borderId="35" xfId="0" applyFont="1" applyBorder="1" applyProtection="1">
      <protection hidden="1"/>
    </xf>
    <xf numFmtId="0" fontId="17" fillId="0" borderId="36" xfId="0" applyFont="1" applyBorder="1" applyProtection="1">
      <protection hidden="1"/>
    </xf>
    <xf numFmtId="0" fontId="0" fillId="0" borderId="37" xfId="0" applyBorder="1" applyProtection="1">
      <protection hidden="1"/>
    </xf>
    <xf numFmtId="0" fontId="0" fillId="0" borderId="38" xfId="0" applyBorder="1" applyProtection="1">
      <protection hidden="1"/>
    </xf>
    <xf numFmtId="0" fontId="17" fillId="0" borderId="39" xfId="0" applyFont="1" applyBorder="1" applyProtection="1">
      <protection hidden="1"/>
    </xf>
    <xf numFmtId="0" fontId="18" fillId="0" borderId="13" xfId="1" applyFont="1" applyBorder="1" applyAlignment="1" applyProtection="1">
      <alignment horizontal="center" vertical="center"/>
      <protection hidden="1"/>
    </xf>
    <xf numFmtId="0" fontId="18" fillId="0" borderId="0" xfId="1" applyFont="1" applyBorder="1" applyAlignment="1" applyProtection="1">
      <alignment horizontal="center" vertical="center"/>
      <protection hidden="1"/>
    </xf>
    <xf numFmtId="0" fontId="0" fillId="0" borderId="0" xfId="0" applyFont="1" applyAlignment="1">
      <alignment horizontal="center"/>
    </xf>
    <xf numFmtId="0" fontId="0" fillId="0" borderId="42" xfId="0" applyNumberForma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0" fontId="0" fillId="0" borderId="42" xfId="0" applyBorder="1" applyAlignment="1">
      <alignment horizontal="center"/>
    </xf>
    <xf numFmtId="0" fontId="21" fillId="0" borderId="1" xfId="0" applyFont="1" applyBorder="1" applyProtection="1">
      <protection hidden="1"/>
    </xf>
    <xf numFmtId="0" fontId="21" fillId="0" borderId="2" xfId="0" applyFont="1" applyBorder="1" applyProtection="1">
      <protection hidden="1"/>
    </xf>
    <xf numFmtId="0" fontId="21" fillId="0" borderId="3" xfId="0" applyFont="1" applyBorder="1" applyProtection="1">
      <protection hidden="1"/>
    </xf>
    <xf numFmtId="0" fontId="21" fillId="0" borderId="4" xfId="0" applyFont="1" applyBorder="1" applyProtection="1">
      <protection hidden="1"/>
    </xf>
    <xf numFmtId="0" fontId="21" fillId="0" borderId="5" xfId="0" applyFont="1" applyBorder="1" applyProtection="1">
      <protection hidden="1"/>
    </xf>
    <xf numFmtId="0" fontId="22" fillId="0" borderId="1" xfId="0" applyFont="1" applyBorder="1" applyAlignment="1">
      <alignment horizontal="left" vertical="top"/>
    </xf>
    <xf numFmtId="0" fontId="21" fillId="0" borderId="0" xfId="0" applyFont="1" applyProtection="1">
      <protection hidden="1"/>
    </xf>
    <xf numFmtId="0" fontId="21" fillId="0" borderId="6" xfId="0" applyFont="1" applyBorder="1" applyProtection="1">
      <protection hidden="1"/>
    </xf>
    <xf numFmtId="0" fontId="21" fillId="0" borderId="7" xfId="0" applyFont="1" applyBorder="1" applyProtection="1">
      <protection hidden="1"/>
    </xf>
    <xf numFmtId="0" fontId="21" fillId="0" borderId="8" xfId="0" applyFont="1" applyBorder="1" applyProtection="1">
      <protection hidden="1"/>
    </xf>
    <xf numFmtId="0" fontId="21" fillId="0" borderId="1" xfId="0" applyFont="1" applyBorder="1"/>
    <xf numFmtId="0" fontId="21" fillId="0" borderId="12" xfId="0" applyFont="1" applyBorder="1" applyProtection="1">
      <protection hidden="1"/>
    </xf>
    <xf numFmtId="0" fontId="21" fillId="0" borderId="7" xfId="0" applyFont="1" applyFill="1" applyBorder="1" applyProtection="1">
      <protection hidden="1"/>
    </xf>
    <xf numFmtId="0" fontId="21" fillId="0" borderId="18" xfId="0" applyFont="1" applyBorder="1" applyProtection="1">
      <protection hidden="1"/>
    </xf>
    <xf numFmtId="0" fontId="21" fillId="0" borderId="0" xfId="0" applyFont="1" applyBorder="1" applyProtection="1">
      <protection hidden="1"/>
    </xf>
    <xf numFmtId="0" fontId="22" fillId="0" borderId="1" xfId="0" applyFont="1" applyFill="1" applyBorder="1" applyAlignment="1">
      <alignment horizontal="left" vertical="top"/>
    </xf>
    <xf numFmtId="0" fontId="21" fillId="0" borderId="0" xfId="0" applyFont="1"/>
    <xf numFmtId="0" fontId="23" fillId="0" borderId="0" xfId="0" applyFont="1" applyBorder="1" applyProtection="1">
      <protection hidden="1"/>
    </xf>
    <xf numFmtId="0" fontId="23" fillId="0" borderId="0" xfId="0" applyFont="1" applyBorder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0" fontId="25" fillId="0" borderId="40" xfId="0" applyFont="1" applyBorder="1" applyAlignment="1" applyProtection="1">
      <alignment vertical="center" wrapText="1"/>
      <protection hidden="1"/>
    </xf>
    <xf numFmtId="0" fontId="23" fillId="0" borderId="0" xfId="0" applyFont="1" applyFill="1" applyBorder="1" applyProtection="1">
      <protection hidden="1"/>
    </xf>
    <xf numFmtId="0" fontId="26" fillId="2" borderId="13" xfId="0" applyFont="1" applyFill="1" applyBorder="1" applyAlignment="1" applyProtection="1">
      <alignment horizontal="center" wrapText="1"/>
      <protection hidden="1"/>
    </xf>
    <xf numFmtId="0" fontId="26" fillId="2" borderId="41" xfId="0" applyFont="1" applyFill="1" applyBorder="1" applyAlignment="1" applyProtection="1">
      <alignment horizontal="center" vertical="center" wrapText="1"/>
      <protection hidden="1"/>
    </xf>
    <xf numFmtId="0" fontId="26" fillId="2" borderId="13" xfId="0" applyFont="1" applyFill="1" applyBorder="1" applyAlignment="1" applyProtection="1">
      <alignment horizontal="center"/>
      <protection hidden="1"/>
    </xf>
    <xf numFmtId="0" fontId="21" fillId="0" borderId="13" xfId="0" applyFont="1" applyBorder="1" applyAlignment="1" applyProtection="1">
      <alignment horizontal="center" vertical="center"/>
      <protection hidden="1"/>
    </xf>
    <xf numFmtId="0" fontId="21" fillId="0" borderId="13" xfId="0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horizontal="center"/>
      <protection hidden="1"/>
    </xf>
    <xf numFmtId="0" fontId="27" fillId="0" borderId="26" xfId="0" applyFont="1" applyBorder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1" fillId="0" borderId="0" xfId="0" applyFont="1" applyBorder="1"/>
    <xf numFmtId="0" fontId="22" fillId="0" borderId="0" xfId="0" applyFont="1" applyBorder="1" applyAlignment="1">
      <alignment horizontal="left" vertical="top"/>
    </xf>
    <xf numFmtId="0" fontId="22" fillId="0" borderId="0" xfId="0" applyNumberFormat="1" applyFont="1" applyBorder="1" applyAlignment="1">
      <alignment horizontal="right" vertical="top" readingOrder="1"/>
    </xf>
    <xf numFmtId="0" fontId="22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center" vertical="top"/>
    </xf>
    <xf numFmtId="0" fontId="29" fillId="0" borderId="0" xfId="0" applyFont="1" applyProtection="1">
      <protection hidden="1"/>
    </xf>
    <xf numFmtId="0" fontId="29" fillId="0" borderId="0" xfId="0" applyFont="1" applyBorder="1" applyProtection="1">
      <protection hidden="1"/>
    </xf>
    <xf numFmtId="49" fontId="29" fillId="0" borderId="0" xfId="0" applyNumberFormat="1" applyFont="1" applyProtection="1">
      <protection hidden="1"/>
    </xf>
    <xf numFmtId="164" fontId="29" fillId="0" borderId="0" xfId="0" applyNumberFormat="1" applyFont="1" applyProtection="1">
      <protection hidden="1"/>
    </xf>
    <xf numFmtId="0" fontId="29" fillId="0" borderId="26" xfId="0" applyFont="1" applyBorder="1" applyProtection="1">
      <protection hidden="1"/>
    </xf>
    <xf numFmtId="0" fontId="29" fillId="0" borderId="0" xfId="0" applyFont="1"/>
    <xf numFmtId="0" fontId="29" fillId="0" borderId="0" xfId="0" applyFont="1" applyAlignment="1" applyProtection="1">
      <alignment horizontal="center"/>
      <protection hidden="1"/>
    </xf>
    <xf numFmtId="0" fontId="14" fillId="0" borderId="26" xfId="0" applyFont="1" applyBorder="1" applyAlignment="1" applyProtection="1">
      <alignment horizontal="center"/>
      <protection hidden="1"/>
    </xf>
    <xf numFmtId="2" fontId="14" fillId="0" borderId="27" xfId="0" applyNumberFormat="1" applyFont="1" applyBorder="1" applyAlignment="1" applyProtection="1">
      <alignment horizontal="center"/>
      <protection hidden="1"/>
    </xf>
    <xf numFmtId="2" fontId="14" fillId="0" borderId="26" xfId="0" applyNumberFormat="1" applyFont="1" applyBorder="1" applyAlignment="1" applyProtection="1">
      <alignment horizontal="center"/>
      <protection hidden="1"/>
    </xf>
    <xf numFmtId="0" fontId="8" fillId="0" borderId="8" xfId="1" applyFont="1" applyBorder="1" applyAlignment="1" applyProtection="1">
      <alignment horizontal="center" vertical="center"/>
      <protection hidden="1"/>
    </xf>
    <xf numFmtId="0" fontId="8" fillId="0" borderId="10" xfId="1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hidden="1"/>
    </xf>
    <xf numFmtId="164" fontId="10" fillId="0" borderId="10" xfId="0" applyNumberFormat="1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4" fillId="0" borderId="1" xfId="1" applyBorder="1" applyAlignment="1" applyProtection="1">
      <alignment horizontal="center" vertical="center"/>
      <protection hidden="1"/>
    </xf>
    <xf numFmtId="0" fontId="5" fillId="0" borderId="8" xfId="1" applyFont="1" applyBorder="1" applyAlignment="1" applyProtection="1">
      <alignment horizontal="center" vertical="center"/>
      <protection hidden="1"/>
    </xf>
    <xf numFmtId="0" fontId="6" fillId="0" borderId="10" xfId="1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hidden="1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24" fillId="0" borderId="13" xfId="0" applyFont="1" applyBorder="1" applyAlignment="1" applyProtection="1">
      <alignment horizontal="center" vertical="center"/>
      <protection hidden="1"/>
    </xf>
    <xf numFmtId="0" fontId="25" fillId="0" borderId="13" xfId="0" applyFont="1" applyBorder="1" applyAlignment="1" applyProtection="1">
      <alignment horizontal="center" vertical="center" wrapText="1"/>
      <protection hidden="1"/>
    </xf>
    <xf numFmtId="0" fontId="18" fillId="0" borderId="13" xfId="1" applyFont="1" applyBorder="1" applyAlignment="1" applyProtection="1">
      <alignment horizontal="center" vertical="center"/>
      <protection hidden="1"/>
    </xf>
    <xf numFmtId="0" fontId="19" fillId="0" borderId="13" xfId="1" applyFont="1" applyBorder="1" applyAlignment="1" applyProtection="1">
      <alignment horizontal="center" vertical="center"/>
      <protection hidden="1"/>
    </xf>
    <xf numFmtId="0" fontId="18" fillId="0" borderId="13" xfId="0" applyFont="1" applyBorder="1" applyAlignment="1" applyProtection="1">
      <alignment horizontal="center" vertical="center" wrapText="1"/>
      <protection hidden="1"/>
    </xf>
    <xf numFmtId="0" fontId="8" fillId="0" borderId="13" xfId="0" applyFont="1" applyFill="1" applyBorder="1" applyAlignment="1" applyProtection="1">
      <alignment horizontal="center" vertical="center"/>
      <protection hidden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38100</xdr:rowOff>
    </xdr:from>
    <xdr:to>
      <xdr:col>3</xdr:col>
      <xdr:colOff>238125</xdr:colOff>
      <xdr:row>18</xdr:row>
      <xdr:rowOff>47625</xdr:rowOff>
    </xdr:to>
    <xdr:pic>
      <xdr:nvPicPr>
        <xdr:cNvPr id="102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1743075" cy="47625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93"/>
  <sheetViews>
    <sheetView showGridLines="0" tabSelected="1" topLeftCell="A16" zoomScale="80" zoomScaleNormal="80" zoomScaleSheetLayoutView="100" workbookViewId="0">
      <selection activeCell="C61" sqref="C61"/>
    </sheetView>
  </sheetViews>
  <sheetFormatPr defaultColWidth="9" defaultRowHeight="13.8"/>
  <cols>
    <col min="1" max="1" width="4" style="1" customWidth="1"/>
    <col min="2" max="2" width="6.69921875" style="1" customWidth="1"/>
    <col min="3" max="3" width="9.8984375" style="1" customWidth="1"/>
    <col min="4" max="4" width="6.59765625" style="1" customWidth="1"/>
    <col min="5" max="5" width="6.69921875" style="1" customWidth="1"/>
    <col min="6" max="6" width="9.19921875" style="1" customWidth="1"/>
    <col min="7" max="7" width="6.19921875" style="1" customWidth="1"/>
    <col min="8" max="8" width="7" style="1" customWidth="1"/>
    <col min="9" max="9" width="6.8984375" style="1" customWidth="1"/>
    <col min="10" max="10" width="18.69921875" style="1" customWidth="1"/>
    <col min="11" max="11" width="11.8984375" customWidth="1"/>
    <col min="12" max="34" width="0" style="1" hidden="1" customWidth="1"/>
    <col min="35" max="35" width="25.69921875" style="1" hidden="1" customWidth="1"/>
    <col min="36" max="81" width="0" style="1" hidden="1" customWidth="1"/>
    <col min="82" max="16384" width="9" style="1"/>
  </cols>
  <sheetData>
    <row r="1" spans="1:89" hidden="1">
      <c r="C1"/>
      <c r="D1"/>
      <c r="E1"/>
      <c r="F1"/>
      <c r="G1"/>
      <c r="H1"/>
      <c r="I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78"/>
      <c r="AD1" s="78"/>
      <c r="AE1" s="78"/>
      <c r="AF1" s="78"/>
      <c r="AG1" s="78"/>
      <c r="AH1" s="78"/>
      <c r="AI1" s="83" t="s">
        <v>0</v>
      </c>
      <c r="AJ1" s="83"/>
      <c r="AK1" s="83"/>
      <c r="AL1" s="83" t="s">
        <v>0</v>
      </c>
      <c r="AM1" s="78"/>
      <c r="AN1" s="78"/>
      <c r="AO1" s="84"/>
      <c r="AP1" s="84"/>
      <c r="AQ1" s="4"/>
      <c r="AR1" s="4"/>
    </row>
    <row r="2" spans="1:89" hidden="1">
      <c r="C2"/>
      <c r="D2"/>
      <c r="E2"/>
      <c r="F2"/>
      <c r="G2"/>
      <c r="H2"/>
      <c r="I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78"/>
      <c r="AD2" s="78"/>
      <c r="AE2" s="78"/>
      <c r="AF2" s="78"/>
      <c r="AG2" s="78"/>
      <c r="AH2" s="78"/>
      <c r="AI2" s="83" t="s">
        <v>1</v>
      </c>
      <c r="AJ2" s="78"/>
      <c r="AK2" s="78"/>
      <c r="AL2" s="93" t="s">
        <v>2</v>
      </c>
      <c r="AM2" s="78"/>
      <c r="AN2" s="78"/>
      <c r="AO2" s="84"/>
      <c r="AP2" s="84"/>
      <c r="AQ2" s="4"/>
      <c r="AR2" s="4"/>
    </row>
    <row r="3" spans="1:89" hidden="1">
      <c r="C3"/>
      <c r="D3"/>
      <c r="E3"/>
      <c r="F3"/>
      <c r="G3"/>
      <c r="H3"/>
      <c r="I3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78"/>
      <c r="AD3" s="78"/>
      <c r="AE3" s="78"/>
      <c r="AF3" s="78"/>
      <c r="AG3" s="78"/>
      <c r="AH3" s="78"/>
      <c r="AI3" s="83" t="s">
        <v>3</v>
      </c>
      <c r="AJ3" s="78"/>
      <c r="AK3" s="78"/>
      <c r="AL3" s="93" t="s">
        <v>4</v>
      </c>
      <c r="AM3" s="78"/>
      <c r="AN3" s="78"/>
      <c r="AO3" s="84"/>
      <c r="AP3" s="84"/>
      <c r="AQ3" s="4"/>
      <c r="AR3" s="4"/>
    </row>
    <row r="4" spans="1:89" hidden="1">
      <c r="C4"/>
      <c r="D4"/>
      <c r="E4"/>
      <c r="F4"/>
      <c r="G4"/>
      <c r="H4"/>
      <c r="I4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78"/>
      <c r="AD4" s="78"/>
      <c r="AE4" s="78"/>
      <c r="AF4" s="78"/>
      <c r="AG4" s="78"/>
      <c r="AH4" s="78"/>
      <c r="AI4" s="83" t="s">
        <v>5</v>
      </c>
      <c r="AJ4" s="78"/>
      <c r="AK4" s="78"/>
      <c r="AL4" s="93" t="s">
        <v>6</v>
      </c>
      <c r="AM4" s="78"/>
      <c r="AN4" s="78"/>
      <c r="AO4" s="84"/>
      <c r="AP4" s="84"/>
      <c r="AQ4" s="4"/>
      <c r="AR4" s="4"/>
    </row>
    <row r="5" spans="1:89" hidden="1">
      <c r="C5"/>
      <c r="D5"/>
      <c r="E5"/>
      <c r="F5"/>
      <c r="G5"/>
      <c r="H5"/>
      <c r="I5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78"/>
      <c r="AD5" s="78"/>
      <c r="AE5" s="78"/>
      <c r="AF5" s="78"/>
      <c r="AG5" s="78"/>
      <c r="AH5" s="78"/>
      <c r="AI5" s="83" t="s">
        <v>103</v>
      </c>
      <c r="AJ5" s="78"/>
      <c r="AK5" s="78"/>
      <c r="AL5" s="93" t="s">
        <v>7</v>
      </c>
      <c r="AM5" s="78"/>
      <c r="AN5" s="78"/>
      <c r="AO5" s="84"/>
      <c r="AP5" s="84"/>
      <c r="AQ5" s="4"/>
      <c r="AR5" s="4"/>
    </row>
    <row r="6" spans="1:89" hidden="1">
      <c r="C6"/>
      <c r="D6"/>
      <c r="E6"/>
      <c r="F6"/>
      <c r="G6"/>
      <c r="H6"/>
      <c r="I6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78"/>
      <c r="AD6" s="78"/>
      <c r="AE6" s="78"/>
      <c r="AF6" s="78"/>
      <c r="AG6" s="78"/>
      <c r="AH6" s="78"/>
      <c r="AI6" s="83" t="s">
        <v>104</v>
      </c>
      <c r="AJ6" s="78"/>
      <c r="AK6" s="78"/>
      <c r="AL6" s="93" t="s">
        <v>8</v>
      </c>
      <c r="AM6" s="78"/>
      <c r="AN6" s="78"/>
      <c r="AO6" s="84"/>
      <c r="AP6" s="84"/>
      <c r="AQ6" s="4"/>
      <c r="AR6" s="4"/>
    </row>
    <row r="7" spans="1:89" hidden="1">
      <c r="C7"/>
      <c r="D7"/>
      <c r="E7"/>
      <c r="F7"/>
      <c r="G7"/>
      <c r="H7"/>
      <c r="I7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78"/>
      <c r="AD7" s="78"/>
      <c r="AE7" s="78"/>
      <c r="AF7" s="78"/>
      <c r="AG7" s="78"/>
      <c r="AH7" s="78"/>
      <c r="AI7" s="83" t="s">
        <v>105</v>
      </c>
      <c r="AJ7" s="78"/>
      <c r="AK7" s="78"/>
      <c r="AL7" s="93" t="s">
        <v>9</v>
      </c>
      <c r="AM7" s="78"/>
      <c r="AN7" s="78"/>
      <c r="AO7" s="84"/>
      <c r="AP7" s="84"/>
      <c r="AQ7" s="4"/>
      <c r="AR7" s="4"/>
    </row>
    <row r="8" spans="1:89" hidden="1">
      <c r="C8"/>
      <c r="D8"/>
      <c r="E8"/>
      <c r="F8"/>
      <c r="G8"/>
      <c r="H8"/>
      <c r="I8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78"/>
      <c r="AD8" s="78"/>
      <c r="AE8" s="78"/>
      <c r="AF8" s="78"/>
      <c r="AG8" s="78"/>
      <c r="AH8" s="78"/>
      <c r="AI8" s="83" t="s">
        <v>10</v>
      </c>
      <c r="AJ8" s="78"/>
      <c r="AK8" s="78"/>
      <c r="AL8" s="93" t="s">
        <v>11</v>
      </c>
      <c r="AM8" s="78"/>
      <c r="AN8" s="78"/>
      <c r="AO8" s="84"/>
      <c r="AP8" s="84"/>
      <c r="AQ8" s="4"/>
      <c r="AR8" s="4"/>
    </row>
    <row r="9" spans="1:89" hidden="1">
      <c r="C9"/>
      <c r="D9"/>
      <c r="E9"/>
      <c r="F9"/>
      <c r="G9"/>
      <c r="H9"/>
      <c r="I9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78"/>
      <c r="AD9" s="78"/>
      <c r="AE9" s="78"/>
      <c r="AF9" s="78"/>
      <c r="AG9" s="78"/>
      <c r="AH9" s="78"/>
      <c r="AI9" s="83" t="s">
        <v>12</v>
      </c>
      <c r="AJ9" s="78"/>
      <c r="AK9" s="78"/>
      <c r="AL9" s="93" t="s">
        <v>13</v>
      </c>
      <c r="AM9" s="78"/>
      <c r="AN9" s="78"/>
      <c r="AO9" s="84"/>
      <c r="AP9" s="84"/>
      <c r="AQ9" s="4"/>
      <c r="AR9" s="4"/>
    </row>
    <row r="10" spans="1:89" hidden="1">
      <c r="C10"/>
      <c r="D10"/>
      <c r="E10"/>
      <c r="F10"/>
      <c r="G10"/>
      <c r="H10"/>
      <c r="I10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78"/>
      <c r="AD10" s="78"/>
      <c r="AE10" s="78"/>
      <c r="AF10" s="78"/>
      <c r="AG10" s="78"/>
      <c r="AH10" s="78"/>
      <c r="AI10" s="83" t="s">
        <v>14</v>
      </c>
      <c r="AJ10" s="78"/>
      <c r="AK10" s="78"/>
      <c r="AL10" s="93" t="s">
        <v>15</v>
      </c>
      <c r="AM10" s="78"/>
      <c r="AN10" s="78"/>
      <c r="AO10" s="84"/>
      <c r="AP10" s="84"/>
      <c r="AQ10" s="4"/>
      <c r="AR10" s="4"/>
    </row>
    <row r="11" spans="1:89" hidden="1">
      <c r="C11"/>
      <c r="D11"/>
      <c r="E11"/>
      <c r="F11"/>
      <c r="G11"/>
      <c r="H11"/>
      <c r="I11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78"/>
      <c r="AD11" s="78"/>
      <c r="AE11" s="78"/>
      <c r="AF11" s="78"/>
      <c r="AG11" s="78"/>
      <c r="AH11" s="78"/>
      <c r="AI11" s="83" t="s">
        <v>16</v>
      </c>
      <c r="AJ11" s="78"/>
      <c r="AK11" s="78"/>
      <c r="AL11" s="93" t="s">
        <v>17</v>
      </c>
      <c r="AM11" s="78"/>
      <c r="AN11" s="78"/>
      <c r="AO11" s="84"/>
      <c r="AP11" s="84"/>
      <c r="AQ11" s="4"/>
      <c r="AR11" s="4"/>
    </row>
    <row r="12" spans="1:89" hidden="1">
      <c r="C12"/>
      <c r="D12"/>
      <c r="E12"/>
      <c r="F12"/>
      <c r="G12"/>
      <c r="H12"/>
      <c r="I12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78"/>
      <c r="AD12" s="78"/>
      <c r="AE12" s="78"/>
      <c r="AF12" s="78"/>
      <c r="AG12" s="78"/>
      <c r="AH12" s="78"/>
      <c r="AI12" s="83" t="s">
        <v>18</v>
      </c>
      <c r="AJ12" s="78"/>
      <c r="AK12" s="78"/>
      <c r="AL12" s="93" t="s">
        <v>19</v>
      </c>
      <c r="AM12" s="78"/>
      <c r="AN12" s="78"/>
      <c r="AO12" s="84"/>
      <c r="AP12" s="84"/>
      <c r="AQ12" s="4"/>
      <c r="AR12" s="4"/>
    </row>
    <row r="13" spans="1:89" hidden="1"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78"/>
      <c r="AD13" s="78"/>
      <c r="AE13" s="78"/>
      <c r="AF13" s="78"/>
      <c r="AG13" s="78"/>
      <c r="AH13" s="78"/>
      <c r="AI13" s="83" t="s">
        <v>20</v>
      </c>
      <c r="AJ13" s="78"/>
      <c r="AK13" s="78"/>
      <c r="AL13" s="93" t="s">
        <v>21</v>
      </c>
      <c r="AM13" s="78"/>
      <c r="AN13" s="78"/>
      <c r="AO13" s="84"/>
      <c r="AP13" s="84"/>
      <c r="AQ13" s="4"/>
      <c r="AR13" s="4"/>
    </row>
    <row r="14" spans="1:89" hidden="1"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78"/>
      <c r="AD14" s="78"/>
      <c r="AE14" s="78"/>
      <c r="AF14" s="78"/>
      <c r="AG14" s="78"/>
      <c r="AH14" s="78"/>
      <c r="AI14" s="83" t="s">
        <v>22</v>
      </c>
      <c r="AJ14" s="94"/>
      <c r="AK14" s="94"/>
      <c r="AL14" s="93" t="s">
        <v>23</v>
      </c>
      <c r="AM14" s="83"/>
      <c r="AN14" s="94"/>
      <c r="AO14" s="94"/>
      <c r="AP14" s="84"/>
      <c r="AQ14" s="4"/>
      <c r="AR14" s="4"/>
    </row>
    <row r="15" spans="1:89" hidden="1"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78"/>
      <c r="AD15" s="78"/>
      <c r="AE15" s="78"/>
      <c r="AF15" s="78"/>
      <c r="AG15" s="78"/>
      <c r="AH15" s="78"/>
      <c r="AI15" s="83"/>
      <c r="AJ15" s="83"/>
      <c r="AK15" s="83"/>
      <c r="AL15" s="111" t="s">
        <v>111</v>
      </c>
      <c r="AM15" s="83"/>
      <c r="AN15" s="83"/>
      <c r="AO15" s="84"/>
      <c r="AP15" s="84"/>
      <c r="AQ15" s="4"/>
      <c r="AR15" s="4"/>
    </row>
    <row r="16" spans="1:89" ht="14.1" customHeight="1">
      <c r="A16" s="3"/>
      <c r="B16" s="3"/>
      <c r="C16" s="3"/>
      <c r="D16" s="3"/>
      <c r="E16" s="3"/>
      <c r="F16" s="128" t="s">
        <v>24</v>
      </c>
      <c r="G16" s="128"/>
      <c r="H16" s="128"/>
      <c r="I16" s="128"/>
      <c r="J16" s="128"/>
      <c r="K16" s="2"/>
      <c r="L16" s="78"/>
      <c r="M16" s="78"/>
      <c r="N16" s="79"/>
      <c r="O16" s="80"/>
      <c r="P16" s="81"/>
      <c r="Q16" s="81"/>
      <c r="R16" s="82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2"/>
      <c r="AI16" s="83"/>
      <c r="AJ16" s="83"/>
      <c r="AK16" s="83"/>
      <c r="AL16" s="111" t="s">
        <v>112</v>
      </c>
      <c r="AM16" s="83"/>
      <c r="AN16" s="83"/>
      <c r="AO16" s="84"/>
      <c r="AP16" s="78"/>
      <c r="AQ16" s="78"/>
      <c r="AR16" s="78"/>
      <c r="AS16" s="78"/>
      <c r="AT16" s="78"/>
      <c r="AU16" s="78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</row>
    <row r="17" spans="1:89" ht="14.25" customHeight="1">
      <c r="A17" s="3"/>
      <c r="B17" s="3"/>
      <c r="C17" s="3"/>
      <c r="D17" s="3"/>
      <c r="E17" s="3"/>
      <c r="F17" s="128"/>
      <c r="G17" s="128"/>
      <c r="H17" s="128"/>
      <c r="I17" s="128"/>
      <c r="J17" s="128"/>
      <c r="K17" s="2"/>
      <c r="L17" s="78"/>
      <c r="M17" s="78"/>
      <c r="N17" s="85"/>
      <c r="O17" s="86"/>
      <c r="P17" s="78"/>
      <c r="Q17" s="78"/>
      <c r="R17" s="8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87"/>
      <c r="AI17" s="83"/>
      <c r="AJ17" s="83"/>
      <c r="AK17" s="83"/>
      <c r="AL17" s="111" t="s">
        <v>113</v>
      </c>
      <c r="AM17" s="83"/>
      <c r="AN17" s="83"/>
      <c r="AO17" s="84"/>
      <c r="AP17" s="78"/>
      <c r="AQ17" s="78"/>
      <c r="AR17" s="78"/>
      <c r="AS17" s="78"/>
      <c r="AT17" s="78"/>
      <c r="AU17" s="78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</row>
    <row r="18" spans="1:89" ht="9" customHeight="1">
      <c r="A18" s="3"/>
      <c r="B18" s="3"/>
      <c r="C18" s="3"/>
      <c r="D18" s="3"/>
      <c r="E18" s="3"/>
      <c r="F18" s="128"/>
      <c r="G18" s="128"/>
      <c r="H18" s="128"/>
      <c r="I18" s="128"/>
      <c r="J18" s="128"/>
      <c r="K18" s="2"/>
      <c r="L18" s="78"/>
      <c r="M18" s="78"/>
      <c r="N18" s="85"/>
      <c r="O18" s="86"/>
      <c r="P18" s="78"/>
      <c r="Q18" s="78"/>
      <c r="R18" s="8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87"/>
      <c r="AI18" s="83"/>
      <c r="AJ18" s="83"/>
      <c r="AK18" s="83"/>
      <c r="AL18" s="83"/>
      <c r="AM18" s="83"/>
      <c r="AN18" s="83"/>
      <c r="AO18" s="86"/>
      <c r="AP18" s="78"/>
      <c r="AQ18" s="78"/>
      <c r="AR18" s="78"/>
      <c r="AS18" s="78"/>
      <c r="AT18" s="78"/>
      <c r="AU18" s="78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</row>
    <row r="19" spans="1:89" ht="8.25" customHeight="1">
      <c r="A19" s="3"/>
      <c r="B19" s="3"/>
      <c r="C19" s="3"/>
      <c r="D19" s="3"/>
      <c r="E19" s="3"/>
      <c r="F19" s="3"/>
      <c r="G19" s="6"/>
      <c r="H19" s="6"/>
      <c r="I19" s="6"/>
      <c r="J19" s="129" t="s">
        <v>25</v>
      </c>
      <c r="K19" s="2"/>
      <c r="L19" s="78"/>
      <c r="M19" s="78"/>
      <c r="N19" s="85"/>
      <c r="O19" s="86"/>
      <c r="P19" s="78"/>
      <c r="Q19" s="78"/>
      <c r="R19" s="87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87"/>
      <c r="AI19" s="83"/>
      <c r="AJ19" s="83"/>
      <c r="AK19" s="83"/>
      <c r="AL19" s="83"/>
      <c r="AM19" s="83"/>
      <c r="AN19" s="83"/>
      <c r="AO19" s="86"/>
      <c r="AP19" s="78"/>
      <c r="AQ19" s="78"/>
      <c r="AR19" s="78"/>
      <c r="AS19" s="78"/>
      <c r="AT19" s="78"/>
      <c r="AU19" s="78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</row>
    <row r="20" spans="1:89" ht="7.5" customHeight="1">
      <c r="A20" s="130"/>
      <c r="B20" s="130"/>
      <c r="C20" s="130"/>
      <c r="D20" s="11"/>
      <c r="E20" s="11"/>
      <c r="F20" s="11"/>
      <c r="G20" s="12"/>
      <c r="H20" s="12"/>
      <c r="I20" s="12"/>
      <c r="J20" s="129" t="s">
        <v>26</v>
      </c>
      <c r="K20" s="2"/>
      <c r="L20" s="78"/>
      <c r="M20" s="78"/>
      <c r="N20" s="85"/>
      <c r="O20" s="86"/>
      <c r="P20" s="78"/>
      <c r="Q20" s="78"/>
      <c r="R20" s="87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87"/>
      <c r="AI20" s="83"/>
      <c r="AJ20" s="83"/>
      <c r="AK20" s="83"/>
      <c r="AL20" s="83"/>
      <c r="AM20" s="83"/>
      <c r="AN20" s="83"/>
      <c r="AO20" s="86"/>
      <c r="AP20" s="78"/>
      <c r="AQ20" s="78"/>
      <c r="AR20" s="78"/>
      <c r="AS20" s="78"/>
      <c r="AT20" s="78"/>
      <c r="AU20" s="78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</row>
    <row r="21" spans="1:89" ht="25.35" customHeight="1">
      <c r="A21" s="131" t="s">
        <v>27</v>
      </c>
      <c r="B21" s="131"/>
      <c r="C21" s="132" t="s">
        <v>0</v>
      </c>
      <c r="D21" s="132"/>
      <c r="E21" s="132"/>
      <c r="F21" s="132"/>
      <c r="G21" s="132"/>
      <c r="H21" s="132"/>
      <c r="I21" s="132"/>
      <c r="J21" s="13"/>
      <c r="K21" s="14"/>
      <c r="L21" s="78"/>
      <c r="M21" s="78"/>
      <c r="N21" s="85"/>
      <c r="O21" s="86"/>
      <c r="P21" s="78"/>
      <c r="Q21" s="78"/>
      <c r="R21" s="8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87"/>
      <c r="AI21" s="83"/>
      <c r="AJ21" s="83"/>
      <c r="AK21" s="83"/>
      <c r="AL21" s="83"/>
      <c r="AM21" s="83"/>
      <c r="AN21" s="83"/>
      <c r="AO21" s="86"/>
      <c r="AP21" s="78"/>
      <c r="AQ21" s="78"/>
      <c r="AR21" s="78"/>
      <c r="AS21" s="78"/>
      <c r="AT21" s="78"/>
      <c r="AU21" s="78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</row>
    <row r="22" spans="1:89" ht="7.5" customHeight="1">
      <c r="A22" s="15"/>
      <c r="B22" s="15"/>
      <c r="C22" s="16"/>
      <c r="D22" s="16"/>
      <c r="E22" s="16"/>
      <c r="F22" s="17"/>
      <c r="G22" s="18"/>
      <c r="H22" s="19"/>
      <c r="I22" s="19"/>
      <c r="J22" s="18"/>
      <c r="K22" s="2"/>
      <c r="L22" s="78"/>
      <c r="M22" s="78"/>
      <c r="N22" s="85"/>
      <c r="O22" s="86"/>
      <c r="P22" s="78"/>
      <c r="Q22" s="78"/>
      <c r="R22" s="87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87"/>
      <c r="AI22" s="83"/>
      <c r="AJ22" s="83"/>
      <c r="AK22" s="83"/>
      <c r="AL22" s="83"/>
      <c r="AM22" s="83"/>
      <c r="AN22" s="83"/>
      <c r="AO22" s="86"/>
      <c r="AP22" s="78"/>
      <c r="AQ22" s="78"/>
      <c r="AR22" s="78"/>
      <c r="AS22" s="78"/>
      <c r="AT22" s="78"/>
      <c r="AU22" s="78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</row>
    <row r="23" spans="1:89" ht="17.25" customHeight="1">
      <c r="A23" s="133" t="s">
        <v>28</v>
      </c>
      <c r="B23" s="133"/>
      <c r="C23" s="134" t="s">
        <v>0</v>
      </c>
      <c r="D23" s="134"/>
      <c r="E23" s="134"/>
      <c r="F23" s="134"/>
      <c r="G23" s="134"/>
      <c r="H23" s="20"/>
      <c r="I23" s="21" t="s">
        <v>29</v>
      </c>
      <c r="J23" s="22" t="s">
        <v>30</v>
      </c>
      <c r="K23" s="14"/>
      <c r="L23" s="78"/>
      <c r="M23" s="78"/>
      <c r="N23" s="85"/>
      <c r="O23" s="84"/>
      <c r="P23" s="78"/>
      <c r="Q23" s="78"/>
      <c r="R23" s="87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87"/>
      <c r="AI23" s="83"/>
      <c r="AJ23" s="83"/>
      <c r="AK23" s="83"/>
      <c r="AL23" s="83"/>
      <c r="AM23" s="83"/>
      <c r="AN23" s="83"/>
      <c r="AO23" s="86"/>
      <c r="AP23" s="78"/>
      <c r="AQ23" s="78"/>
      <c r="AR23" s="78"/>
      <c r="AS23" s="78"/>
      <c r="AT23" s="78"/>
      <c r="AU23" s="78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</row>
    <row r="24" spans="1:89" ht="7.5" customHeight="1">
      <c r="A24" s="3"/>
      <c r="B24" s="3"/>
      <c r="C24" s="17"/>
      <c r="D24" s="17"/>
      <c r="E24" s="17"/>
      <c r="F24" s="17"/>
      <c r="G24" s="17"/>
      <c r="H24" s="3"/>
      <c r="I24" s="12"/>
      <c r="J24" s="17"/>
      <c r="K24" s="2"/>
      <c r="L24" s="78"/>
      <c r="M24" s="78"/>
      <c r="N24" s="85"/>
      <c r="O24" s="86"/>
      <c r="P24" s="78"/>
      <c r="Q24" s="78"/>
      <c r="R24" s="87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87"/>
      <c r="AI24" s="83"/>
      <c r="AJ24" s="83"/>
      <c r="AK24" s="83"/>
      <c r="AL24" s="83"/>
      <c r="AM24" s="83"/>
      <c r="AN24" s="83"/>
      <c r="AO24" s="86"/>
      <c r="AP24" s="78"/>
      <c r="AQ24" s="78"/>
      <c r="AR24" s="78"/>
      <c r="AS24" s="78"/>
      <c r="AT24" s="78"/>
      <c r="AU24" s="78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</row>
    <row r="25" spans="1:89" ht="17.25" customHeight="1">
      <c r="A25" s="123" t="s">
        <v>31</v>
      </c>
      <c r="B25" s="123"/>
      <c r="C25" s="124"/>
      <c r="D25" s="124"/>
      <c r="E25" s="124"/>
      <c r="F25" s="124"/>
      <c r="G25" s="124"/>
      <c r="H25" s="23" t="s">
        <v>32</v>
      </c>
      <c r="I25" s="124"/>
      <c r="J25" s="124"/>
      <c r="K25" s="14"/>
      <c r="L25" s="78"/>
      <c r="M25" s="78"/>
      <c r="N25" s="85"/>
      <c r="O25" s="86"/>
      <c r="P25" s="78"/>
      <c r="Q25" s="78"/>
      <c r="R25" s="87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87"/>
      <c r="AI25" s="83"/>
      <c r="AJ25" s="83"/>
      <c r="AK25" s="83"/>
      <c r="AL25" s="83"/>
      <c r="AM25" s="83"/>
      <c r="AN25" s="83"/>
      <c r="AO25" s="86"/>
      <c r="AP25" s="78"/>
      <c r="AQ25" s="78"/>
      <c r="AR25" s="78"/>
      <c r="AS25" s="78"/>
      <c r="AT25" s="78"/>
      <c r="AU25" s="78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</row>
    <row r="26" spans="1:89" ht="7.5" customHeight="1">
      <c r="A26" s="3"/>
      <c r="B26" s="3"/>
      <c r="C26" s="24"/>
      <c r="D26" s="24"/>
      <c r="E26" s="16"/>
      <c r="F26" s="16"/>
      <c r="G26" s="16"/>
      <c r="H26" s="15"/>
      <c r="I26" s="24"/>
      <c r="J26" s="7"/>
      <c r="K26" s="2"/>
      <c r="L26" s="78"/>
      <c r="M26" s="78"/>
      <c r="N26" s="85"/>
      <c r="O26" s="86"/>
      <c r="P26" s="78"/>
      <c r="Q26" s="78"/>
      <c r="R26" s="87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87"/>
      <c r="AI26" s="83"/>
      <c r="AJ26" s="83"/>
      <c r="AK26" s="83"/>
      <c r="AL26" s="83"/>
      <c r="AM26" s="83"/>
      <c r="AN26" s="83"/>
      <c r="AO26" s="86"/>
      <c r="AP26" s="78"/>
      <c r="AQ26" s="78"/>
      <c r="AR26" s="78"/>
      <c r="AS26" s="78"/>
      <c r="AT26" s="78"/>
      <c r="AU26" s="78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</row>
    <row r="27" spans="1:89" ht="17.25" customHeight="1">
      <c r="A27" s="125" t="s">
        <v>33</v>
      </c>
      <c r="B27" s="125"/>
      <c r="C27" s="125"/>
      <c r="D27" s="125"/>
      <c r="E27" s="126">
        <f ca="1">NOW()</f>
        <v>41709.852872222225</v>
      </c>
      <c r="F27" s="126"/>
      <c r="G27" s="126"/>
      <c r="H27" s="25"/>
      <c r="I27" s="26"/>
      <c r="J27" s="3"/>
      <c r="K27" s="2"/>
      <c r="L27" s="78"/>
      <c r="M27" s="78"/>
      <c r="N27" s="85"/>
      <c r="O27" s="86"/>
      <c r="P27" s="78"/>
      <c r="Q27" s="78"/>
      <c r="R27" s="87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ht="7.5" customHeight="1">
      <c r="A28" s="12"/>
      <c r="B28" s="27"/>
      <c r="C28" s="28"/>
      <c r="D28" s="28"/>
      <c r="E28" s="16"/>
      <c r="F28" s="17"/>
      <c r="G28" s="29"/>
      <c r="H28" s="30"/>
      <c r="I28" s="30"/>
      <c r="J28" s="12"/>
      <c r="K28" s="2"/>
      <c r="L28" s="78"/>
      <c r="M28" s="78"/>
      <c r="N28" s="85"/>
      <c r="O28" s="86"/>
      <c r="P28" s="78"/>
      <c r="Q28" s="78"/>
      <c r="R28" s="87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20.399999999999999">
      <c r="A29" s="31" t="s">
        <v>34</v>
      </c>
      <c r="B29" s="32" t="s">
        <v>35</v>
      </c>
      <c r="C29" s="32" t="s">
        <v>36</v>
      </c>
      <c r="D29" s="32" t="s">
        <v>37</v>
      </c>
      <c r="E29" s="32" t="s">
        <v>38</v>
      </c>
      <c r="F29" s="32" t="s">
        <v>39</v>
      </c>
      <c r="G29" s="32" t="s">
        <v>40</v>
      </c>
      <c r="H29" s="32" t="s">
        <v>41</v>
      </c>
      <c r="I29" s="32" t="s">
        <v>42</v>
      </c>
      <c r="J29" s="32" t="s">
        <v>43</v>
      </c>
      <c r="K29" s="14"/>
      <c r="L29" s="78"/>
      <c r="M29" s="78"/>
      <c r="N29" s="85"/>
      <c r="O29" s="86"/>
      <c r="P29" s="78"/>
      <c r="Q29" s="78"/>
      <c r="R29" s="87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>
      <c r="A30" s="33">
        <v>1</v>
      </c>
      <c r="B30" s="34" t="str">
        <f t="shared" ref="B30:B59" si="0">IF($J$23="","",IF($J$23="tak","T","N"))</f>
        <v>N</v>
      </c>
      <c r="C30" s="35"/>
      <c r="D30" s="35"/>
      <c r="E30" s="35"/>
      <c r="F30" s="35"/>
      <c r="G30" s="35"/>
      <c r="H30" s="35"/>
      <c r="I30" s="35"/>
      <c r="J30" s="36"/>
      <c r="K30" s="14"/>
      <c r="L30" s="78">
        <f t="shared" ref="L30:L59" si="1">ROUND((C30*F30*I30)/1000000,3)</f>
        <v>0</v>
      </c>
      <c r="M30" s="88"/>
      <c r="N30" s="89"/>
      <c r="O30" s="86"/>
      <c r="P30" s="78"/>
      <c r="Q30" s="78"/>
      <c r="R30" s="87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</row>
    <row r="31" spans="1:89">
      <c r="A31" s="37">
        <v>2</v>
      </c>
      <c r="B31" s="38" t="str">
        <f t="shared" si="0"/>
        <v>N</v>
      </c>
      <c r="C31" s="39"/>
      <c r="D31" s="39"/>
      <c r="E31" s="39"/>
      <c r="F31" s="39"/>
      <c r="G31" s="39"/>
      <c r="H31" s="39"/>
      <c r="I31" s="39"/>
      <c r="J31" s="40"/>
      <c r="K31" s="14"/>
      <c r="L31" s="78">
        <f t="shared" si="1"/>
        <v>0</v>
      </c>
      <c r="M31" s="78"/>
      <c r="N31" s="85"/>
      <c r="O31" s="86"/>
      <c r="P31" s="78"/>
      <c r="Q31" s="78"/>
      <c r="R31" s="87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</row>
    <row r="32" spans="1:89">
      <c r="A32" s="37">
        <v>3</v>
      </c>
      <c r="B32" s="38" t="str">
        <f t="shared" si="0"/>
        <v>N</v>
      </c>
      <c r="C32" s="39"/>
      <c r="D32" s="39"/>
      <c r="E32" s="39"/>
      <c r="F32" s="39"/>
      <c r="G32" s="39"/>
      <c r="H32" s="39"/>
      <c r="I32" s="39"/>
      <c r="J32" s="40"/>
      <c r="K32" s="14"/>
      <c r="L32" s="78">
        <f t="shared" si="1"/>
        <v>0</v>
      </c>
      <c r="M32" s="78"/>
      <c r="N32" s="84"/>
      <c r="O32" s="78"/>
      <c r="P32" s="78"/>
      <c r="Q32" s="78"/>
      <c r="R32" s="87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</row>
    <row r="33" spans="1:89">
      <c r="A33" s="37">
        <v>4</v>
      </c>
      <c r="B33" s="38" t="str">
        <f t="shared" si="0"/>
        <v>N</v>
      </c>
      <c r="C33" s="39"/>
      <c r="D33" s="39"/>
      <c r="E33" s="39"/>
      <c r="F33" s="39"/>
      <c r="G33" s="39"/>
      <c r="H33" s="39"/>
      <c r="I33" s="39"/>
      <c r="J33" s="40"/>
      <c r="K33" s="14"/>
      <c r="L33" s="78">
        <f t="shared" si="1"/>
        <v>0</v>
      </c>
      <c r="M33" s="78"/>
      <c r="N33" s="86"/>
      <c r="O33" s="78"/>
      <c r="P33" s="78"/>
      <c r="Q33" s="78"/>
      <c r="R33" s="87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</row>
    <row r="34" spans="1:89">
      <c r="A34" s="37">
        <v>5</v>
      </c>
      <c r="B34" s="38" t="str">
        <f t="shared" si="0"/>
        <v>N</v>
      </c>
      <c r="C34" s="39"/>
      <c r="D34" s="39"/>
      <c r="E34" s="39"/>
      <c r="F34" s="39"/>
      <c r="G34" s="39"/>
      <c r="H34" s="39"/>
      <c r="I34" s="39"/>
      <c r="J34" s="40"/>
      <c r="K34" s="14"/>
      <c r="L34" s="78">
        <f t="shared" si="1"/>
        <v>0</v>
      </c>
      <c r="M34" s="78"/>
      <c r="N34" s="90"/>
      <c r="O34" s="78"/>
      <c r="P34" s="78"/>
      <c r="Q34" s="78"/>
      <c r="R34" s="87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</row>
    <row r="35" spans="1:89">
      <c r="A35" s="37">
        <v>6</v>
      </c>
      <c r="B35" s="38" t="str">
        <f t="shared" si="0"/>
        <v>N</v>
      </c>
      <c r="C35" s="39"/>
      <c r="D35" s="39"/>
      <c r="E35" s="39"/>
      <c r="F35" s="39"/>
      <c r="G35" s="39"/>
      <c r="H35" s="39"/>
      <c r="I35" s="39"/>
      <c r="J35" s="40"/>
      <c r="K35" s="14"/>
      <c r="L35" s="78">
        <f t="shared" si="1"/>
        <v>0</v>
      </c>
      <c r="M35" s="78"/>
      <c r="N35" s="86"/>
      <c r="O35" s="78"/>
      <c r="P35" s="78"/>
      <c r="Q35" s="78"/>
      <c r="R35" s="87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</row>
    <row r="36" spans="1:89">
      <c r="A36" s="37">
        <v>7</v>
      </c>
      <c r="B36" s="38" t="str">
        <f t="shared" si="0"/>
        <v>N</v>
      </c>
      <c r="C36" s="39"/>
      <c r="D36" s="39"/>
      <c r="E36" s="39"/>
      <c r="F36" s="39"/>
      <c r="G36" s="39"/>
      <c r="H36" s="39"/>
      <c r="I36" s="39"/>
      <c r="J36" s="40"/>
      <c r="K36" s="14"/>
      <c r="L36" s="78">
        <f t="shared" si="1"/>
        <v>0</v>
      </c>
      <c r="M36" s="78"/>
      <c r="N36" s="86"/>
      <c r="O36" s="78"/>
      <c r="P36" s="78"/>
      <c r="Q36" s="78"/>
      <c r="R36" s="87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</row>
    <row r="37" spans="1:89">
      <c r="A37" s="37">
        <v>8</v>
      </c>
      <c r="B37" s="38" t="str">
        <f t="shared" si="0"/>
        <v>N</v>
      </c>
      <c r="C37" s="39"/>
      <c r="D37" s="39"/>
      <c r="E37" s="39"/>
      <c r="F37" s="39"/>
      <c r="G37" s="39"/>
      <c r="H37" s="39"/>
      <c r="I37" s="39"/>
      <c r="J37" s="40"/>
      <c r="K37" s="14"/>
      <c r="L37" s="78">
        <f t="shared" si="1"/>
        <v>0</v>
      </c>
      <c r="M37" s="78"/>
      <c r="N37" s="86"/>
      <c r="O37" s="78"/>
      <c r="P37" s="78"/>
      <c r="Q37" s="78"/>
      <c r="R37" s="87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</row>
    <row r="38" spans="1:89">
      <c r="A38" s="37">
        <v>9</v>
      </c>
      <c r="B38" s="38" t="str">
        <f t="shared" si="0"/>
        <v>N</v>
      </c>
      <c r="C38" s="39"/>
      <c r="D38" s="39"/>
      <c r="E38" s="39"/>
      <c r="F38" s="39"/>
      <c r="G38" s="39"/>
      <c r="H38" s="39"/>
      <c r="I38" s="39"/>
      <c r="J38" s="40"/>
      <c r="K38" s="14"/>
      <c r="L38" s="78">
        <f t="shared" si="1"/>
        <v>0</v>
      </c>
      <c r="M38" s="78"/>
      <c r="N38" s="86"/>
      <c r="O38" s="78"/>
      <c r="P38" s="78"/>
      <c r="Q38" s="78"/>
      <c r="R38" s="87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</row>
    <row r="39" spans="1:89">
      <c r="A39" s="37">
        <v>10</v>
      </c>
      <c r="B39" s="38" t="str">
        <f t="shared" si="0"/>
        <v>N</v>
      </c>
      <c r="C39" s="39"/>
      <c r="D39" s="39"/>
      <c r="E39" s="39"/>
      <c r="F39" s="39"/>
      <c r="G39" s="39"/>
      <c r="H39" s="39"/>
      <c r="I39" s="39"/>
      <c r="J39" s="40"/>
      <c r="K39" s="14"/>
      <c r="L39" s="78">
        <f t="shared" si="1"/>
        <v>0</v>
      </c>
      <c r="M39" s="78"/>
      <c r="N39" s="86"/>
      <c r="O39" s="78"/>
      <c r="P39" s="78"/>
      <c r="Q39" s="78"/>
      <c r="R39" s="87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</row>
    <row r="40" spans="1:89">
      <c r="A40" s="37">
        <v>11</v>
      </c>
      <c r="B40" s="38" t="str">
        <f t="shared" si="0"/>
        <v>N</v>
      </c>
      <c r="C40" s="39"/>
      <c r="D40" s="39"/>
      <c r="E40" s="39"/>
      <c r="F40" s="39"/>
      <c r="G40" s="39"/>
      <c r="H40" s="39"/>
      <c r="I40" s="39"/>
      <c r="J40" s="40"/>
      <c r="K40" s="14"/>
      <c r="L40" s="78">
        <f t="shared" si="1"/>
        <v>0</v>
      </c>
      <c r="M40" s="78"/>
      <c r="N40" s="86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</row>
    <row r="41" spans="1:89">
      <c r="A41" s="37">
        <v>12</v>
      </c>
      <c r="B41" s="38" t="str">
        <f t="shared" si="0"/>
        <v>N</v>
      </c>
      <c r="C41" s="39"/>
      <c r="D41" s="39"/>
      <c r="E41" s="39"/>
      <c r="F41" s="39"/>
      <c r="G41" s="39"/>
      <c r="H41" s="39"/>
      <c r="I41" s="39"/>
      <c r="J41" s="40"/>
      <c r="K41" s="14"/>
      <c r="L41" s="78">
        <f t="shared" si="1"/>
        <v>0</v>
      </c>
      <c r="M41" s="78"/>
      <c r="N41" s="86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</row>
    <row r="42" spans="1:89">
      <c r="A42" s="37">
        <v>13</v>
      </c>
      <c r="B42" s="38" t="str">
        <f t="shared" si="0"/>
        <v>N</v>
      </c>
      <c r="C42" s="39"/>
      <c r="D42" s="39"/>
      <c r="E42" s="39"/>
      <c r="F42" s="39"/>
      <c r="G42" s="39"/>
      <c r="H42" s="39"/>
      <c r="I42" s="39"/>
      <c r="J42" s="40"/>
      <c r="K42" s="14"/>
      <c r="L42" s="78">
        <f t="shared" si="1"/>
        <v>0</v>
      </c>
      <c r="M42" s="78"/>
      <c r="N42" s="86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</row>
    <row r="43" spans="1:89">
      <c r="A43" s="37">
        <v>14</v>
      </c>
      <c r="B43" s="38" t="str">
        <f t="shared" si="0"/>
        <v>N</v>
      </c>
      <c r="C43" s="39"/>
      <c r="D43" s="39"/>
      <c r="E43" s="39"/>
      <c r="F43" s="39"/>
      <c r="G43" s="39"/>
      <c r="H43" s="39"/>
      <c r="I43" s="39"/>
      <c r="J43" s="40"/>
      <c r="K43" s="14"/>
      <c r="L43" s="78">
        <f t="shared" si="1"/>
        <v>0</v>
      </c>
      <c r="M43" s="78"/>
      <c r="N43" s="86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</row>
    <row r="44" spans="1:89">
      <c r="A44" s="37">
        <v>15</v>
      </c>
      <c r="B44" s="38" t="str">
        <f t="shared" si="0"/>
        <v>N</v>
      </c>
      <c r="C44" s="39"/>
      <c r="D44" s="39"/>
      <c r="E44" s="39"/>
      <c r="F44" s="39"/>
      <c r="G44" s="39"/>
      <c r="H44" s="39"/>
      <c r="I44" s="39"/>
      <c r="J44" s="40"/>
      <c r="K44" s="14"/>
      <c r="L44" s="78">
        <f t="shared" si="1"/>
        <v>0</v>
      </c>
      <c r="M44" s="78"/>
      <c r="N44" s="86"/>
      <c r="O44" s="78"/>
      <c r="P44" s="78"/>
      <c r="Q44" s="78"/>
      <c r="R44" s="91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</row>
    <row r="45" spans="1:89">
      <c r="A45" s="37">
        <v>16</v>
      </c>
      <c r="B45" s="38" t="str">
        <f t="shared" si="0"/>
        <v>N</v>
      </c>
      <c r="C45" s="39"/>
      <c r="D45" s="39"/>
      <c r="E45" s="39"/>
      <c r="F45" s="39"/>
      <c r="G45" s="39"/>
      <c r="H45" s="39"/>
      <c r="I45" s="39"/>
      <c r="J45" s="40"/>
      <c r="K45" s="14"/>
      <c r="L45" s="78">
        <f t="shared" si="1"/>
        <v>0</v>
      </c>
      <c r="M45" s="78"/>
      <c r="N45" s="86"/>
      <c r="O45" s="78"/>
      <c r="P45" s="78"/>
      <c r="Q45" s="78"/>
      <c r="R45" s="81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</row>
    <row r="46" spans="1:89">
      <c r="A46" s="37">
        <v>17</v>
      </c>
      <c r="B46" s="38" t="str">
        <f t="shared" si="0"/>
        <v>N</v>
      </c>
      <c r="C46" s="39"/>
      <c r="D46" s="39"/>
      <c r="E46" s="39"/>
      <c r="F46" s="39"/>
      <c r="G46" s="39"/>
      <c r="H46" s="39"/>
      <c r="I46" s="39"/>
      <c r="J46" s="40"/>
      <c r="K46" s="14"/>
      <c r="L46" s="78">
        <f t="shared" si="1"/>
        <v>0</v>
      </c>
      <c r="M46" s="78"/>
      <c r="N46" s="86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</row>
    <row r="47" spans="1:89">
      <c r="A47" s="37">
        <v>18</v>
      </c>
      <c r="B47" s="38" t="str">
        <f t="shared" si="0"/>
        <v>N</v>
      </c>
      <c r="C47" s="39"/>
      <c r="D47" s="39"/>
      <c r="E47" s="39"/>
      <c r="F47" s="39"/>
      <c r="G47" s="39"/>
      <c r="H47" s="39"/>
      <c r="I47" s="39"/>
      <c r="J47" s="40"/>
      <c r="K47" s="14"/>
      <c r="L47" s="78">
        <f t="shared" si="1"/>
        <v>0</v>
      </c>
      <c r="M47" s="78"/>
      <c r="N47" s="86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</row>
    <row r="48" spans="1:89">
      <c r="A48" s="37">
        <v>19</v>
      </c>
      <c r="B48" s="38" t="str">
        <f t="shared" si="0"/>
        <v>N</v>
      </c>
      <c r="C48" s="39"/>
      <c r="D48" s="39"/>
      <c r="E48" s="39"/>
      <c r="F48" s="39"/>
      <c r="G48" s="39"/>
      <c r="H48" s="39"/>
      <c r="I48" s="39"/>
      <c r="J48" s="40"/>
      <c r="K48" s="14"/>
      <c r="L48" s="78">
        <f t="shared" si="1"/>
        <v>0</v>
      </c>
      <c r="M48" s="78"/>
      <c r="N48" s="86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</row>
    <row r="49" spans="1:89">
      <c r="A49" s="37">
        <v>20</v>
      </c>
      <c r="B49" s="38" t="str">
        <f t="shared" si="0"/>
        <v>N</v>
      </c>
      <c r="C49" s="39"/>
      <c r="D49" s="39"/>
      <c r="E49" s="39"/>
      <c r="F49" s="39"/>
      <c r="G49" s="39"/>
      <c r="H49" s="39"/>
      <c r="I49" s="39"/>
      <c r="J49" s="40"/>
      <c r="K49" s="14"/>
      <c r="L49" s="78">
        <f t="shared" si="1"/>
        <v>0</v>
      </c>
      <c r="M49" s="78"/>
      <c r="N49" s="86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</row>
    <row r="50" spans="1:89">
      <c r="A50" s="37">
        <v>21</v>
      </c>
      <c r="B50" s="38" t="str">
        <f t="shared" si="0"/>
        <v>N</v>
      </c>
      <c r="C50" s="39"/>
      <c r="D50" s="39"/>
      <c r="E50" s="39"/>
      <c r="F50" s="39"/>
      <c r="G50" s="39"/>
      <c r="H50" s="39"/>
      <c r="I50" s="39"/>
      <c r="J50" s="40"/>
      <c r="K50" s="14"/>
      <c r="L50" s="78">
        <f t="shared" si="1"/>
        <v>0</v>
      </c>
      <c r="M50" s="78"/>
      <c r="N50" s="86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</row>
    <row r="51" spans="1:89">
      <c r="A51" s="37">
        <v>22</v>
      </c>
      <c r="B51" s="38" t="str">
        <f t="shared" si="0"/>
        <v>N</v>
      </c>
      <c r="C51" s="39"/>
      <c r="D51" s="39"/>
      <c r="E51" s="39"/>
      <c r="F51" s="39"/>
      <c r="G51" s="39"/>
      <c r="H51" s="39"/>
      <c r="I51" s="39"/>
      <c r="J51" s="40"/>
      <c r="K51" s="14"/>
      <c r="L51" s="78">
        <f t="shared" si="1"/>
        <v>0</v>
      </c>
      <c r="M51" s="78"/>
      <c r="N51" s="86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</row>
    <row r="52" spans="1:89">
      <c r="A52" s="37">
        <v>23</v>
      </c>
      <c r="B52" s="38" t="str">
        <f t="shared" si="0"/>
        <v>N</v>
      </c>
      <c r="C52" s="39"/>
      <c r="D52" s="39"/>
      <c r="E52" s="39"/>
      <c r="F52" s="39"/>
      <c r="G52" s="39"/>
      <c r="H52" s="39"/>
      <c r="I52" s="39"/>
      <c r="J52" s="40"/>
      <c r="K52" s="14"/>
      <c r="L52" s="78">
        <f t="shared" si="1"/>
        <v>0</v>
      </c>
      <c r="M52" s="78"/>
      <c r="N52" s="86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</row>
    <row r="53" spans="1:89">
      <c r="A53" s="37">
        <v>24</v>
      </c>
      <c r="B53" s="38" t="str">
        <f t="shared" si="0"/>
        <v>N</v>
      </c>
      <c r="C53" s="39"/>
      <c r="D53" s="39"/>
      <c r="E53" s="39"/>
      <c r="F53" s="39"/>
      <c r="G53" s="39"/>
      <c r="H53" s="39"/>
      <c r="I53" s="39"/>
      <c r="J53" s="40"/>
      <c r="K53" s="14"/>
      <c r="L53" s="78">
        <f t="shared" si="1"/>
        <v>0</v>
      </c>
      <c r="M53" s="78"/>
      <c r="N53" s="86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</row>
    <row r="54" spans="1:89">
      <c r="A54" s="37">
        <v>25</v>
      </c>
      <c r="B54" s="38" t="str">
        <f t="shared" si="0"/>
        <v>N</v>
      </c>
      <c r="C54" s="39"/>
      <c r="D54" s="39"/>
      <c r="E54" s="39"/>
      <c r="F54" s="39"/>
      <c r="G54" s="39"/>
      <c r="H54" s="39"/>
      <c r="I54" s="39"/>
      <c r="J54" s="40"/>
      <c r="K54" s="14"/>
      <c r="L54" s="78">
        <f t="shared" si="1"/>
        <v>0</v>
      </c>
      <c r="M54" s="78"/>
      <c r="N54" s="86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</row>
    <row r="55" spans="1:89">
      <c r="A55" s="37">
        <v>26</v>
      </c>
      <c r="B55" s="38" t="str">
        <f t="shared" si="0"/>
        <v>N</v>
      </c>
      <c r="C55" s="39"/>
      <c r="D55" s="39"/>
      <c r="E55" s="39"/>
      <c r="F55" s="39"/>
      <c r="G55" s="39"/>
      <c r="H55" s="39"/>
      <c r="I55" s="39"/>
      <c r="J55" s="40"/>
      <c r="K55" s="14"/>
      <c r="L55" s="78">
        <f t="shared" si="1"/>
        <v>0</v>
      </c>
      <c r="M55" s="78"/>
      <c r="N55" s="86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</row>
    <row r="56" spans="1:89">
      <c r="A56" s="37">
        <v>27</v>
      </c>
      <c r="B56" s="38" t="str">
        <f t="shared" si="0"/>
        <v>N</v>
      </c>
      <c r="C56" s="39"/>
      <c r="D56" s="39"/>
      <c r="E56" s="39"/>
      <c r="F56" s="39"/>
      <c r="G56" s="39"/>
      <c r="H56" s="39"/>
      <c r="I56" s="39"/>
      <c r="J56" s="40"/>
      <c r="K56" s="14"/>
      <c r="L56" s="78">
        <f t="shared" si="1"/>
        <v>0</v>
      </c>
      <c r="M56" s="78"/>
      <c r="N56" s="86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</row>
    <row r="57" spans="1:89">
      <c r="A57" s="37">
        <v>28</v>
      </c>
      <c r="B57" s="38" t="str">
        <f t="shared" si="0"/>
        <v>N</v>
      </c>
      <c r="C57" s="39"/>
      <c r="D57" s="39"/>
      <c r="E57" s="39"/>
      <c r="F57" s="39"/>
      <c r="G57" s="39"/>
      <c r="H57" s="39"/>
      <c r="I57" s="39"/>
      <c r="J57" s="40"/>
      <c r="K57" s="14"/>
      <c r="L57" s="78">
        <f t="shared" si="1"/>
        <v>0</v>
      </c>
      <c r="M57" s="78"/>
      <c r="N57" s="86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</row>
    <row r="58" spans="1:89">
      <c r="A58" s="37">
        <v>29</v>
      </c>
      <c r="B58" s="38" t="str">
        <f t="shared" si="0"/>
        <v>N</v>
      </c>
      <c r="C58" s="39"/>
      <c r="D58" s="39"/>
      <c r="E58" s="39"/>
      <c r="F58" s="39"/>
      <c r="G58" s="39"/>
      <c r="H58" s="39"/>
      <c r="I58" s="39"/>
      <c r="J58" s="40"/>
      <c r="K58" s="14"/>
      <c r="L58" s="78">
        <f t="shared" si="1"/>
        <v>0</v>
      </c>
      <c r="M58" s="78"/>
      <c r="N58" s="86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</row>
    <row r="59" spans="1:89">
      <c r="A59" s="37">
        <v>30</v>
      </c>
      <c r="B59" s="38" t="str">
        <f t="shared" si="0"/>
        <v>N</v>
      </c>
      <c r="C59" s="39"/>
      <c r="D59" s="39"/>
      <c r="E59" s="39"/>
      <c r="F59" s="39"/>
      <c r="G59" s="39"/>
      <c r="H59" s="39"/>
      <c r="I59" s="39"/>
      <c r="J59" s="40"/>
      <c r="K59" s="14"/>
      <c r="L59" s="78">
        <f t="shared" si="1"/>
        <v>0</v>
      </c>
      <c r="M59" s="78"/>
      <c r="N59" s="86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</row>
    <row r="60" spans="1:89" ht="13.5" customHeight="1">
      <c r="A60" s="7"/>
      <c r="B60" s="41"/>
      <c r="C60" s="17"/>
      <c r="D60" s="7"/>
      <c r="E60" s="7"/>
      <c r="F60" s="7"/>
      <c r="G60" s="7"/>
      <c r="H60" s="17"/>
      <c r="I60" s="17"/>
      <c r="J60" s="8"/>
      <c r="K60" s="2"/>
      <c r="L60" s="78"/>
      <c r="M60" s="78"/>
      <c r="N60" s="86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</row>
    <row r="61" spans="1:89">
      <c r="A61" s="42"/>
      <c r="B61" s="43" t="s">
        <v>44</v>
      </c>
      <c r="C61" s="44">
        <v>250</v>
      </c>
      <c r="D61" s="45" t="s">
        <v>45</v>
      </c>
      <c r="E61" s="46"/>
      <c r="G61" s="47" t="s">
        <v>46</v>
      </c>
      <c r="H61" s="127">
        <f>SUM(I30:I59)</f>
        <v>0</v>
      </c>
      <c r="I61" s="127"/>
      <c r="J61" s="48" t="s">
        <v>47</v>
      </c>
      <c r="K61" s="2"/>
      <c r="L61" s="78">
        <f>SUM(L30:L59)</f>
        <v>0</v>
      </c>
      <c r="M61" s="78"/>
      <c r="N61" s="86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</row>
    <row r="62" spans="1:89" ht="15" customHeight="1">
      <c r="B62" s="49"/>
      <c r="C62" s="50"/>
      <c r="D62" s="51"/>
      <c r="E62" s="52"/>
      <c r="F62" s="53"/>
      <c r="G62" s="47" t="s">
        <v>48</v>
      </c>
      <c r="H62" s="120">
        <f>L61</f>
        <v>0</v>
      </c>
      <c r="I62" s="120"/>
      <c r="J62" s="54" t="s">
        <v>49</v>
      </c>
      <c r="K62" s="2"/>
      <c r="L62" s="78"/>
      <c r="M62" s="78"/>
      <c r="N62" s="86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</row>
    <row r="63" spans="1:89" ht="15" customHeight="1">
      <c r="A63" s="3"/>
      <c r="B63" s="55" t="s">
        <v>50</v>
      </c>
      <c r="C63" s="55"/>
      <c r="D63" s="55"/>
      <c r="E63" s="51"/>
      <c r="F63" s="51"/>
      <c r="G63" s="56" t="s">
        <v>51</v>
      </c>
      <c r="H63" s="121">
        <f>H62*C61</f>
        <v>0</v>
      </c>
      <c r="I63" s="121"/>
      <c r="J63" s="54" t="s">
        <v>52</v>
      </c>
      <c r="K63" s="2"/>
      <c r="L63" s="78"/>
      <c r="M63" s="78"/>
      <c r="N63" s="86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</row>
    <row r="64" spans="1:89" ht="14.25" customHeight="1">
      <c r="A64" s="10"/>
      <c r="B64" s="57"/>
      <c r="C64" s="58"/>
      <c r="D64" s="59"/>
      <c r="E64" s="51"/>
      <c r="F64" s="51"/>
      <c r="G64" s="47" t="s">
        <v>53</v>
      </c>
      <c r="H64" s="122">
        <f>H63*1.23</f>
        <v>0</v>
      </c>
      <c r="I64" s="122"/>
      <c r="J64" s="54" t="s">
        <v>52</v>
      </c>
      <c r="K64" s="2"/>
      <c r="L64" s="78"/>
      <c r="M64" s="78"/>
      <c r="N64" s="86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</row>
    <row r="65" spans="1:89">
      <c r="A65" s="10"/>
      <c r="B65" s="60"/>
      <c r="C65" s="51"/>
      <c r="D65" s="61"/>
      <c r="E65" s="62"/>
      <c r="F65" s="63"/>
      <c r="G65" s="51"/>
      <c r="H65" s="64"/>
      <c r="I65" s="64"/>
      <c r="J65" s="65"/>
      <c r="K65" s="2"/>
      <c r="L65" s="78"/>
      <c r="M65" s="78"/>
      <c r="N65" s="86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</row>
    <row r="66" spans="1:89">
      <c r="A66" s="10"/>
      <c r="B66" s="66"/>
      <c r="C66" s="67"/>
      <c r="D66" s="68"/>
      <c r="E66" s="60"/>
      <c r="F66" s="52"/>
      <c r="G66" s="51"/>
      <c r="H66" s="51"/>
      <c r="I66" s="51"/>
      <c r="J66" s="65"/>
      <c r="K66" s="2"/>
      <c r="L66" s="78"/>
      <c r="M66" s="78"/>
      <c r="N66" s="86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</row>
    <row r="67" spans="1:89">
      <c r="A67" s="9"/>
      <c r="B67" s="69"/>
      <c r="D67" s="70"/>
      <c r="E67" s="71"/>
      <c r="F67" s="52"/>
      <c r="G67" s="51"/>
      <c r="H67" s="51"/>
      <c r="I67" s="51"/>
      <c r="J67" s="65"/>
      <c r="K67" s="2"/>
      <c r="L67" s="78"/>
      <c r="M67" s="86"/>
      <c r="N67" s="86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</row>
    <row r="68" spans="1:89">
      <c r="A68" s="3"/>
      <c r="B68" s="7"/>
      <c r="C68" s="7"/>
      <c r="D68" s="7"/>
      <c r="E68" s="7"/>
      <c r="F68" s="3"/>
      <c r="G68" s="3"/>
      <c r="H68" s="3"/>
      <c r="I68" s="3"/>
      <c r="J68" s="10"/>
      <c r="K68" s="2"/>
      <c r="L68" s="78"/>
      <c r="M68" s="86"/>
      <c r="N68" s="86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</row>
    <row r="69" spans="1:89">
      <c r="A69" s="3"/>
      <c r="B69" s="3"/>
      <c r="C69" s="3"/>
      <c r="D69" s="3"/>
      <c r="E69" s="3"/>
      <c r="F69" s="3"/>
      <c r="G69" s="3"/>
      <c r="H69" s="3"/>
      <c r="I69" s="3"/>
      <c r="J69" s="3"/>
      <c r="K69" s="2"/>
      <c r="L69" s="78"/>
      <c r="M69" s="92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</row>
    <row r="70" spans="1:89">
      <c r="A70" s="3"/>
      <c r="B70" s="3"/>
      <c r="C70" s="3"/>
      <c r="D70" s="3"/>
      <c r="E70" s="3"/>
      <c r="F70" s="3"/>
      <c r="G70" s="3"/>
      <c r="H70" s="3"/>
      <c r="I70" s="3"/>
      <c r="J70" s="3"/>
      <c r="K70" s="2"/>
      <c r="L70" s="78"/>
      <c r="M70" s="86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</row>
    <row r="71" spans="1:89">
      <c r="A71" s="3"/>
      <c r="B71" s="3"/>
      <c r="C71" s="3"/>
      <c r="D71" s="3"/>
      <c r="E71" s="3"/>
      <c r="F71" s="3"/>
      <c r="G71" s="3"/>
      <c r="H71" s="3"/>
      <c r="I71" s="3"/>
      <c r="J71" s="3"/>
      <c r="K71" s="2"/>
      <c r="L71" s="78"/>
      <c r="M71" s="86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</row>
    <row r="72" spans="1:89">
      <c r="A72" s="3"/>
      <c r="B72" s="3"/>
      <c r="C72" s="3"/>
      <c r="D72" s="3"/>
      <c r="E72" s="3"/>
      <c r="F72" s="3"/>
      <c r="G72" s="3"/>
      <c r="H72" s="3"/>
      <c r="I72" s="3"/>
      <c r="J72" s="3"/>
      <c r="K72" s="2"/>
      <c r="L72" s="78"/>
      <c r="M72" s="86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</row>
    <row r="73" spans="1:89">
      <c r="A73" s="3"/>
      <c r="B73" s="3"/>
      <c r="C73" s="3"/>
      <c r="D73" s="3"/>
      <c r="E73" s="3"/>
      <c r="F73" s="3"/>
      <c r="G73" s="3"/>
      <c r="H73" s="3"/>
      <c r="I73" s="3"/>
      <c r="J73" s="3"/>
      <c r="K73" s="2"/>
      <c r="L73" s="78"/>
      <c r="M73" s="86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</row>
    <row r="74" spans="1:89">
      <c r="A74" s="3"/>
      <c r="B74" s="3"/>
      <c r="C74" s="3"/>
      <c r="D74" s="3"/>
      <c r="E74" s="3"/>
      <c r="F74" s="3"/>
      <c r="G74" s="3"/>
      <c r="H74" s="3"/>
      <c r="I74" s="3"/>
      <c r="J74" s="3"/>
      <c r="K74" s="2"/>
      <c r="L74" s="86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</row>
    <row r="75" spans="1:89">
      <c r="A75" s="3"/>
      <c r="B75" s="3"/>
      <c r="C75" s="3"/>
      <c r="D75" s="3"/>
      <c r="E75" s="3"/>
      <c r="F75" s="3"/>
      <c r="G75" s="3"/>
      <c r="H75" s="3"/>
      <c r="I75" s="3"/>
      <c r="J75" s="3"/>
      <c r="K75" s="2"/>
      <c r="L75" s="86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</row>
    <row r="76" spans="1:89">
      <c r="A76" s="3"/>
      <c r="B76" s="3"/>
      <c r="C76" s="3"/>
      <c r="D76" s="3"/>
      <c r="E76" s="3"/>
      <c r="F76" s="3"/>
      <c r="G76" s="3"/>
      <c r="H76" s="3"/>
      <c r="I76" s="3"/>
      <c r="J76" s="3"/>
      <c r="K76" s="2"/>
      <c r="L76" s="86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</row>
    <row r="77" spans="1:89">
      <c r="A77" s="3"/>
      <c r="B77" s="3"/>
      <c r="C77" s="3"/>
      <c r="D77" s="3"/>
      <c r="E77" s="3"/>
      <c r="F77" s="3"/>
      <c r="G77" s="3"/>
      <c r="H77" s="3"/>
      <c r="I77" s="3"/>
      <c r="J77" s="3"/>
      <c r="K77" s="2"/>
      <c r="L77" s="86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</row>
    <row r="78" spans="1:89">
      <c r="A78" s="3"/>
      <c r="B78" s="3"/>
      <c r="C78" s="3"/>
      <c r="D78" s="3"/>
      <c r="E78" s="3"/>
      <c r="F78" s="3"/>
      <c r="G78" s="3"/>
      <c r="H78" s="3"/>
      <c r="I78" s="3"/>
      <c r="J78" s="3"/>
      <c r="K78" s="2"/>
      <c r="L78" s="86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</row>
    <row r="79" spans="1:89">
      <c r="A79" s="3"/>
      <c r="B79" s="3"/>
      <c r="C79" s="3"/>
      <c r="D79" s="3"/>
      <c r="E79" s="3"/>
      <c r="F79" s="3"/>
      <c r="G79" s="3"/>
      <c r="H79" s="3"/>
      <c r="I79" s="3"/>
      <c r="J79" s="3"/>
      <c r="K79" s="2"/>
      <c r="L79" s="86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</row>
    <row r="80" spans="1:89">
      <c r="A80" s="3"/>
      <c r="B80" s="3"/>
      <c r="C80" s="3"/>
      <c r="D80" s="3"/>
      <c r="E80" s="3"/>
      <c r="F80" s="3"/>
      <c r="G80" s="3"/>
      <c r="H80" s="3"/>
      <c r="I80" s="3"/>
      <c r="J80" s="3"/>
      <c r="K80" s="2"/>
      <c r="L80" s="86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</row>
    <row r="81" spans="1:72">
      <c r="A81" s="3"/>
      <c r="B81" s="3"/>
      <c r="C81" s="3"/>
      <c r="D81" s="3"/>
      <c r="E81" s="3"/>
      <c r="F81" s="3"/>
      <c r="G81" s="3"/>
      <c r="H81" s="3"/>
      <c r="I81" s="3"/>
      <c r="J81" s="3"/>
      <c r="K81" s="2"/>
      <c r="L81" s="86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</row>
    <row r="82" spans="1:72">
      <c r="A82" s="3"/>
      <c r="B82" s="3"/>
      <c r="C82" s="3"/>
      <c r="D82" s="3"/>
      <c r="E82" s="3"/>
      <c r="F82" s="3"/>
      <c r="G82" s="3"/>
      <c r="H82" s="3"/>
      <c r="I82" s="3"/>
      <c r="J82" s="3"/>
      <c r="K82" s="2"/>
      <c r="L82" s="86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</row>
    <row r="83" spans="1:72">
      <c r="A83" s="3"/>
      <c r="B83" s="3"/>
      <c r="C83" s="3"/>
      <c r="D83" s="3"/>
      <c r="E83" s="3"/>
      <c r="F83" s="3"/>
      <c r="G83" s="3"/>
      <c r="H83" s="3"/>
      <c r="I83" s="3"/>
      <c r="J83" s="3"/>
      <c r="K83" s="2"/>
      <c r="L83" s="86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</row>
    <row r="84" spans="1:72">
      <c r="A84" s="3"/>
      <c r="B84" s="3"/>
      <c r="C84" s="3"/>
      <c r="D84" s="3"/>
      <c r="E84" s="3"/>
      <c r="F84" s="3"/>
      <c r="G84" s="3"/>
      <c r="H84" s="3"/>
      <c r="I84" s="3"/>
      <c r="J84" s="3"/>
      <c r="K84" s="2"/>
      <c r="L84" s="86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</row>
    <row r="85" spans="1:72">
      <c r="A85" s="3"/>
      <c r="B85" s="3"/>
      <c r="C85" s="3"/>
      <c r="D85" s="3"/>
      <c r="E85" s="3"/>
      <c r="F85" s="3"/>
      <c r="G85" s="3"/>
      <c r="H85" s="3"/>
      <c r="I85" s="3"/>
      <c r="J85" s="3"/>
      <c r="K85" s="2"/>
      <c r="L85" s="86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</row>
    <row r="86" spans="1:72">
      <c r="A86" s="3"/>
      <c r="B86" s="3"/>
      <c r="C86" s="3"/>
      <c r="D86" s="3"/>
      <c r="E86" s="3"/>
      <c r="F86" s="3"/>
      <c r="G86" s="3"/>
      <c r="H86" s="3"/>
      <c r="I86" s="3"/>
      <c r="J86" s="3"/>
      <c r="K86" s="2"/>
      <c r="L86" s="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</row>
    <row r="87" spans="1:72">
      <c r="A87" s="3"/>
      <c r="B87" s="3"/>
      <c r="C87" s="3"/>
      <c r="D87" s="3"/>
      <c r="E87" s="3"/>
      <c r="F87" s="3"/>
      <c r="G87" s="3"/>
      <c r="H87" s="3"/>
      <c r="I87" s="3"/>
      <c r="J87" s="3"/>
      <c r="K87" s="2"/>
      <c r="L87" s="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</row>
    <row r="88" spans="1:72">
      <c r="A88" s="3"/>
      <c r="B88" s="3"/>
      <c r="C88" s="3"/>
      <c r="D88" s="3"/>
      <c r="E88" s="3"/>
      <c r="F88" s="3"/>
      <c r="G88" s="3"/>
      <c r="H88" s="3"/>
      <c r="I88" s="3"/>
      <c r="J88" s="3"/>
      <c r="K88" s="2"/>
      <c r="L88" s="9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</row>
    <row r="89" spans="1:72">
      <c r="A89" s="3"/>
      <c r="B89" s="3"/>
      <c r="C89" s="3"/>
      <c r="D89" s="3"/>
      <c r="E89" s="3"/>
      <c r="F89" s="3"/>
      <c r="G89" s="3"/>
      <c r="H89" s="3"/>
      <c r="I89" s="3"/>
      <c r="J89" s="3"/>
      <c r="K89" s="2"/>
      <c r="L89" s="9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</row>
    <row r="90" spans="1:72">
      <c r="A90" s="3"/>
      <c r="B90" s="3"/>
      <c r="C90" s="3"/>
      <c r="D90" s="3"/>
      <c r="E90" s="3"/>
      <c r="F90" s="3"/>
      <c r="G90" s="3"/>
      <c r="H90" s="3"/>
      <c r="I90" s="3"/>
      <c r="J90" s="3"/>
      <c r="K90" s="2"/>
      <c r="L90" s="9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</row>
    <row r="91" spans="1:72">
      <c r="A91" s="3"/>
      <c r="B91" s="3"/>
      <c r="C91" s="3"/>
      <c r="D91" s="3"/>
      <c r="E91" s="3"/>
      <c r="F91" s="3"/>
      <c r="G91" s="3"/>
      <c r="H91" s="3"/>
      <c r="I91" s="3"/>
      <c r="J91" s="3"/>
      <c r="K91" s="2"/>
      <c r="L91" s="9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</row>
    <row r="92" spans="1:72">
      <c r="A92" s="3"/>
      <c r="B92" s="3"/>
      <c r="C92" s="3"/>
      <c r="D92" s="3"/>
      <c r="E92" s="3"/>
      <c r="F92" s="3"/>
      <c r="G92" s="3"/>
      <c r="H92" s="3"/>
      <c r="I92" s="3"/>
      <c r="J92" s="3"/>
      <c r="K92" s="2"/>
      <c r="L92" s="9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</row>
    <row r="93" spans="1:72">
      <c r="A93" s="3"/>
      <c r="B93" s="3"/>
      <c r="C93" s="3"/>
      <c r="D93" s="3"/>
      <c r="E93" s="3"/>
      <c r="F93" s="3"/>
      <c r="G93" s="3"/>
      <c r="H93" s="3"/>
      <c r="I93" s="3"/>
      <c r="J93" s="3"/>
      <c r="K93" s="2"/>
      <c r="L93" s="9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</row>
  </sheetData>
  <sheetProtection password="8B07" sheet="1" objects="1" scenarios="1" selectLockedCells="1"/>
  <mergeCells count="16">
    <mergeCell ref="A23:B23"/>
    <mergeCell ref="C23:G23"/>
    <mergeCell ref="F16:J18"/>
    <mergeCell ref="J19:J20"/>
    <mergeCell ref="A20:C20"/>
    <mergeCell ref="A21:B21"/>
    <mergeCell ref="C21:I21"/>
    <mergeCell ref="H62:I62"/>
    <mergeCell ref="H63:I63"/>
    <mergeCell ref="H64:I64"/>
    <mergeCell ref="A25:B25"/>
    <mergeCell ref="C25:G25"/>
    <mergeCell ref="I25:J25"/>
    <mergeCell ref="A27:D27"/>
    <mergeCell ref="E27:G27"/>
    <mergeCell ref="H61:I61"/>
  </mergeCells>
  <dataValidations count="6">
    <dataValidation type="list" allowBlank="1" showErrorMessage="1" sqref="J23">
      <formula1>"Tak,Nie"</formula1>
      <formula2>0</formula2>
    </dataValidation>
    <dataValidation allowBlank="1" showErrorMessage="1" sqref="B30:B59">
      <formula1>0</formula1>
      <formula2>0</formula2>
    </dataValidation>
    <dataValidation type="list" allowBlank="1" showErrorMessage="1" sqref="D22:E22">
      <formula1>"Biały,Śnieżno biały,Kerm/Beż,Capuchino,Fiolet,Czarny,Czerwony,Bordo,Kubanit,Srebrny,Czarny metalik,Antracyt"</formula1>
      <formula2>0</formula2>
    </dataValidation>
    <dataValidation type="list" allowBlank="1" showErrorMessage="1" sqref="D30:E59 G30:H59">
      <formula1>"0,1,"</formula1>
      <formula2>0</formula2>
    </dataValidation>
    <dataValidation type="list" allowBlank="1" showErrorMessage="1" sqref="C23:G23">
      <formula1>$AL$1:$AL$17</formula1>
    </dataValidation>
    <dataValidation type="list" allowBlank="1" showInputMessage="1" showErrorMessage="1" sqref="C21:I21">
      <formula1>$AI$1:$AI$14</formula1>
    </dataValidation>
  </dataValidations>
  <pageMargins left="0.39374999999999999" right="0.39374999999999999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W40"/>
  <sheetViews>
    <sheetView zoomScale="85" zoomScaleNormal="85" zoomScaleSheetLayoutView="100" workbookViewId="0">
      <selection activeCell="K12" sqref="K12"/>
    </sheetView>
  </sheetViews>
  <sheetFormatPr defaultColWidth="9" defaultRowHeight="13.8"/>
  <cols>
    <col min="1" max="1" width="1" style="84" customWidth="1"/>
    <col min="2" max="2" width="2.3984375" style="84" customWidth="1"/>
    <col min="3" max="3" width="7.09765625" style="84" customWidth="1"/>
    <col min="4" max="4" width="8" style="84" customWidth="1"/>
    <col min="5" max="6" width="7.8984375" style="84" customWidth="1"/>
    <col min="7" max="7" width="8.19921875" style="84" customWidth="1"/>
    <col min="8" max="8" width="8.3984375" style="84" customWidth="1"/>
    <col min="9" max="9" width="6.59765625" style="84" customWidth="1"/>
    <col min="10" max="10" width="20.19921875" style="84" customWidth="1"/>
    <col min="11" max="11" width="6.59765625" style="84" customWidth="1"/>
    <col min="12" max="75" width="9" style="113"/>
    <col min="76" max="16384" width="9" style="84"/>
  </cols>
  <sheetData>
    <row r="1" spans="2:75" ht="7.5" customHeight="1">
      <c r="B1" s="95"/>
      <c r="C1" s="95"/>
      <c r="D1" s="95"/>
      <c r="E1" s="95"/>
      <c r="F1" s="95"/>
      <c r="G1" s="95"/>
      <c r="H1" s="95"/>
      <c r="I1" s="95"/>
      <c r="J1" s="96"/>
      <c r="K1" s="97"/>
    </row>
    <row r="2" spans="2:75" ht="30.6" customHeight="1">
      <c r="B2" s="135" t="s">
        <v>54</v>
      </c>
      <c r="C2" s="135"/>
      <c r="D2" s="135"/>
      <c r="E2" s="135"/>
      <c r="F2" s="98"/>
      <c r="G2" s="136">
        <f>'Zlecenie klienta'!J21</f>
        <v>0</v>
      </c>
      <c r="H2" s="136"/>
      <c r="I2" s="136"/>
      <c r="J2" s="96"/>
      <c r="K2" s="97"/>
    </row>
    <row r="3" spans="2:75" ht="8.25" customHeight="1">
      <c r="B3" s="95"/>
      <c r="C3" s="95"/>
      <c r="D3" s="95"/>
      <c r="E3" s="95"/>
      <c r="F3" s="95"/>
      <c r="G3" s="95"/>
      <c r="H3" s="95"/>
      <c r="I3" s="95"/>
      <c r="J3" s="96"/>
      <c r="K3" s="97"/>
    </row>
    <row r="4" spans="2:75" ht="24" customHeight="1">
      <c r="B4" s="137" t="s">
        <v>55</v>
      </c>
      <c r="C4" s="137"/>
      <c r="D4" s="138" t="str">
        <f>'Zlecenie klienta'!C21</f>
        <v>Brak</v>
      </c>
      <c r="E4" s="138"/>
      <c r="F4" s="138"/>
      <c r="G4" s="138"/>
      <c r="H4" s="138"/>
      <c r="I4" s="138"/>
      <c r="J4" s="138"/>
      <c r="K4" s="97"/>
    </row>
    <row r="5" spans="2:75" ht="7.5" customHeight="1">
      <c r="B5" s="73"/>
      <c r="C5" s="73"/>
      <c r="D5" s="73"/>
      <c r="E5" s="73"/>
      <c r="F5" s="73"/>
      <c r="G5" s="95"/>
      <c r="H5" s="95"/>
      <c r="I5" s="99"/>
      <c r="J5" s="99"/>
      <c r="K5" s="99"/>
    </row>
    <row r="6" spans="2:75" ht="24" customHeight="1">
      <c r="B6" s="139" t="s">
        <v>28</v>
      </c>
      <c r="C6" s="139"/>
      <c r="D6" s="140" t="str">
        <f>'Zlecenie klienta'!C23</f>
        <v>Brak</v>
      </c>
      <c r="E6" s="140"/>
      <c r="F6" s="140"/>
      <c r="G6" s="140"/>
      <c r="H6" s="137" t="s">
        <v>35</v>
      </c>
      <c r="I6" s="137"/>
      <c r="J6" s="72" t="str">
        <f>'Zlecenie klienta'!J23</f>
        <v>Nie</v>
      </c>
    </row>
    <row r="7" spans="2:75" ht="8.25" customHeight="1">
      <c r="C7" s="92"/>
      <c r="F7" s="92"/>
      <c r="G7" s="92"/>
      <c r="H7" s="92"/>
      <c r="J7" s="92"/>
      <c r="K7" s="92"/>
    </row>
    <row r="8" spans="2:75" s="92" customFormat="1" ht="20.399999999999999">
      <c r="B8" s="100" t="s">
        <v>34</v>
      </c>
      <c r="C8" s="101" t="s">
        <v>36</v>
      </c>
      <c r="D8" s="101" t="s">
        <v>56</v>
      </c>
      <c r="E8" s="101" t="s">
        <v>57</v>
      </c>
      <c r="F8" s="101" t="s">
        <v>39</v>
      </c>
      <c r="G8" s="101" t="s">
        <v>58</v>
      </c>
      <c r="H8" s="101" t="s">
        <v>59</v>
      </c>
      <c r="I8" s="101" t="s">
        <v>42</v>
      </c>
      <c r="J8" s="101" t="s">
        <v>60</v>
      </c>
      <c r="K8" s="8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</row>
    <row r="9" spans="2:75" ht="16.350000000000001" customHeight="1">
      <c r="B9" s="102">
        <v>1</v>
      </c>
      <c r="C9" s="103">
        <f>'Zlecenie klienta'!C30</f>
        <v>0</v>
      </c>
      <c r="D9" s="103">
        <f>'Zlecenie klienta'!D30</f>
        <v>0</v>
      </c>
      <c r="E9" s="103">
        <f>'Zlecenie klienta'!E30</f>
        <v>0</v>
      </c>
      <c r="F9" s="103">
        <f>'Zlecenie klienta'!F30</f>
        <v>0</v>
      </c>
      <c r="G9" s="103">
        <f>'Zlecenie klienta'!G30</f>
        <v>0</v>
      </c>
      <c r="H9" s="103">
        <f>'Zlecenie klienta'!H30</f>
        <v>0</v>
      </c>
      <c r="I9" s="103">
        <f>'Zlecenie klienta'!I30</f>
        <v>0</v>
      </c>
      <c r="J9" s="104" t="str">
        <f t="shared" ref="J9:J38" si="0">CONCATENATE($G$2,"| ",L9)</f>
        <v>0| 0</v>
      </c>
      <c r="L9" s="115">
        <f>'Zlecenie klienta'!J30</f>
        <v>0</v>
      </c>
    </row>
    <row r="10" spans="2:75" ht="16.350000000000001" customHeight="1">
      <c r="B10" s="102">
        <v>2</v>
      </c>
      <c r="C10" s="103">
        <f>'Zlecenie klienta'!C31</f>
        <v>0</v>
      </c>
      <c r="D10" s="103">
        <f>'Zlecenie klienta'!D31</f>
        <v>0</v>
      </c>
      <c r="E10" s="103">
        <f>'Zlecenie klienta'!E31</f>
        <v>0</v>
      </c>
      <c r="F10" s="103">
        <f>'Zlecenie klienta'!F31</f>
        <v>0</v>
      </c>
      <c r="G10" s="103">
        <f>'Zlecenie klienta'!G31</f>
        <v>0</v>
      </c>
      <c r="H10" s="103">
        <f>'Zlecenie klienta'!H31</f>
        <v>0</v>
      </c>
      <c r="I10" s="103">
        <f>'Zlecenie klienta'!I31</f>
        <v>0</v>
      </c>
      <c r="J10" s="104" t="str">
        <f t="shared" si="0"/>
        <v>0| 0</v>
      </c>
      <c r="L10" s="115">
        <f>'Zlecenie klienta'!J31</f>
        <v>0</v>
      </c>
    </row>
    <row r="11" spans="2:75" ht="16.350000000000001" customHeight="1">
      <c r="B11" s="102">
        <v>3</v>
      </c>
      <c r="C11" s="103">
        <f>'Zlecenie klienta'!C32</f>
        <v>0</v>
      </c>
      <c r="D11" s="103">
        <f>'Zlecenie klienta'!D32</f>
        <v>0</v>
      </c>
      <c r="E11" s="103">
        <f>'Zlecenie klienta'!E32</f>
        <v>0</v>
      </c>
      <c r="F11" s="103">
        <f>'Zlecenie klienta'!F32</f>
        <v>0</v>
      </c>
      <c r="G11" s="103">
        <f>'Zlecenie klienta'!G32</f>
        <v>0</v>
      </c>
      <c r="H11" s="103">
        <f>'Zlecenie klienta'!H32</f>
        <v>0</v>
      </c>
      <c r="I11" s="103">
        <f>'Zlecenie klienta'!I32</f>
        <v>0</v>
      </c>
      <c r="J11" s="104" t="str">
        <f t="shared" si="0"/>
        <v>0| 0</v>
      </c>
      <c r="L11" s="115">
        <f>'Zlecenie klienta'!J32</f>
        <v>0</v>
      </c>
    </row>
    <row r="12" spans="2:75" ht="16.350000000000001" customHeight="1">
      <c r="B12" s="102">
        <v>4</v>
      </c>
      <c r="C12" s="103">
        <f>'Zlecenie klienta'!C33</f>
        <v>0</v>
      </c>
      <c r="D12" s="103">
        <f>'Zlecenie klienta'!D33</f>
        <v>0</v>
      </c>
      <c r="E12" s="103">
        <f>'Zlecenie klienta'!E33</f>
        <v>0</v>
      </c>
      <c r="F12" s="103">
        <f>'Zlecenie klienta'!F33</f>
        <v>0</v>
      </c>
      <c r="G12" s="103">
        <f>'Zlecenie klienta'!G33</f>
        <v>0</v>
      </c>
      <c r="H12" s="103">
        <f>'Zlecenie klienta'!H33</f>
        <v>0</v>
      </c>
      <c r="I12" s="103">
        <f>'Zlecenie klienta'!I33</f>
        <v>0</v>
      </c>
      <c r="J12" s="104" t="str">
        <f t="shared" si="0"/>
        <v>0| 0</v>
      </c>
      <c r="L12" s="115">
        <f>'Zlecenie klienta'!J33</f>
        <v>0</v>
      </c>
    </row>
    <row r="13" spans="2:75" ht="16.350000000000001" customHeight="1">
      <c r="B13" s="102">
        <v>5</v>
      </c>
      <c r="C13" s="103">
        <f>'Zlecenie klienta'!C34</f>
        <v>0</v>
      </c>
      <c r="D13" s="103">
        <f>'Zlecenie klienta'!D34</f>
        <v>0</v>
      </c>
      <c r="E13" s="103">
        <f>'Zlecenie klienta'!E34</f>
        <v>0</v>
      </c>
      <c r="F13" s="103">
        <f>'Zlecenie klienta'!F34</f>
        <v>0</v>
      </c>
      <c r="G13" s="103">
        <f>'Zlecenie klienta'!G34</f>
        <v>0</v>
      </c>
      <c r="H13" s="103">
        <f>'Zlecenie klienta'!H34</f>
        <v>0</v>
      </c>
      <c r="I13" s="103">
        <f>'Zlecenie klienta'!I34</f>
        <v>0</v>
      </c>
      <c r="J13" s="104" t="str">
        <f t="shared" si="0"/>
        <v>0| 0</v>
      </c>
      <c r="L13" s="115">
        <f>'Zlecenie klienta'!J34</f>
        <v>0</v>
      </c>
    </row>
    <row r="14" spans="2:75" ht="16.350000000000001" customHeight="1">
      <c r="B14" s="102">
        <v>6</v>
      </c>
      <c r="C14" s="103">
        <f>'Zlecenie klienta'!C35</f>
        <v>0</v>
      </c>
      <c r="D14" s="103">
        <f>'Zlecenie klienta'!D35</f>
        <v>0</v>
      </c>
      <c r="E14" s="103">
        <f>'Zlecenie klienta'!E35</f>
        <v>0</v>
      </c>
      <c r="F14" s="103">
        <f>'Zlecenie klienta'!F35</f>
        <v>0</v>
      </c>
      <c r="G14" s="103">
        <f>'Zlecenie klienta'!G35</f>
        <v>0</v>
      </c>
      <c r="H14" s="103">
        <f>'Zlecenie klienta'!H35</f>
        <v>0</v>
      </c>
      <c r="I14" s="103">
        <f>'Zlecenie klienta'!I35</f>
        <v>0</v>
      </c>
      <c r="J14" s="104" t="str">
        <f t="shared" si="0"/>
        <v>0| 0</v>
      </c>
      <c r="L14" s="115">
        <f>'Zlecenie klienta'!J35</f>
        <v>0</v>
      </c>
    </row>
    <row r="15" spans="2:75" ht="16.350000000000001" customHeight="1">
      <c r="B15" s="102">
        <v>7</v>
      </c>
      <c r="C15" s="103">
        <f>'Zlecenie klienta'!C36</f>
        <v>0</v>
      </c>
      <c r="D15" s="103">
        <f>'Zlecenie klienta'!D36</f>
        <v>0</v>
      </c>
      <c r="E15" s="103">
        <f>'Zlecenie klienta'!E36</f>
        <v>0</v>
      </c>
      <c r="F15" s="103">
        <f>'Zlecenie klienta'!F36</f>
        <v>0</v>
      </c>
      <c r="G15" s="103">
        <f>'Zlecenie klienta'!G36</f>
        <v>0</v>
      </c>
      <c r="H15" s="103">
        <f>'Zlecenie klienta'!H36</f>
        <v>0</v>
      </c>
      <c r="I15" s="103">
        <f>'Zlecenie klienta'!I36</f>
        <v>0</v>
      </c>
      <c r="J15" s="104" t="str">
        <f t="shared" si="0"/>
        <v>0| 0</v>
      </c>
      <c r="L15" s="115">
        <f>'Zlecenie klienta'!J36</f>
        <v>0</v>
      </c>
    </row>
    <row r="16" spans="2:75" ht="16.350000000000001" customHeight="1">
      <c r="B16" s="102">
        <v>8</v>
      </c>
      <c r="C16" s="103">
        <f>'Zlecenie klienta'!C37</f>
        <v>0</v>
      </c>
      <c r="D16" s="103">
        <f>'Zlecenie klienta'!D37</f>
        <v>0</v>
      </c>
      <c r="E16" s="103">
        <f>'Zlecenie klienta'!E37</f>
        <v>0</v>
      </c>
      <c r="F16" s="103">
        <f>'Zlecenie klienta'!F37</f>
        <v>0</v>
      </c>
      <c r="G16" s="103">
        <f>'Zlecenie klienta'!G37</f>
        <v>0</v>
      </c>
      <c r="H16" s="103">
        <f>'Zlecenie klienta'!H37</f>
        <v>0</v>
      </c>
      <c r="I16" s="103">
        <f>'Zlecenie klienta'!I37</f>
        <v>0</v>
      </c>
      <c r="J16" s="104" t="str">
        <f t="shared" si="0"/>
        <v>0| 0</v>
      </c>
      <c r="L16" s="115">
        <f>'Zlecenie klienta'!J37</f>
        <v>0</v>
      </c>
    </row>
    <row r="17" spans="2:12" ht="16.350000000000001" customHeight="1">
      <c r="B17" s="102">
        <v>9</v>
      </c>
      <c r="C17" s="103">
        <f>'Zlecenie klienta'!C38</f>
        <v>0</v>
      </c>
      <c r="D17" s="103">
        <f>'Zlecenie klienta'!D38</f>
        <v>0</v>
      </c>
      <c r="E17" s="103">
        <f>'Zlecenie klienta'!E38</f>
        <v>0</v>
      </c>
      <c r="F17" s="103">
        <f>'Zlecenie klienta'!F38</f>
        <v>0</v>
      </c>
      <c r="G17" s="103">
        <f>'Zlecenie klienta'!G38</f>
        <v>0</v>
      </c>
      <c r="H17" s="103">
        <f>'Zlecenie klienta'!H38</f>
        <v>0</v>
      </c>
      <c r="I17" s="103">
        <f>'Zlecenie klienta'!I38</f>
        <v>0</v>
      </c>
      <c r="J17" s="104" t="str">
        <f t="shared" si="0"/>
        <v>0| 0</v>
      </c>
      <c r="L17" s="115">
        <f>'Zlecenie klienta'!J38</f>
        <v>0</v>
      </c>
    </row>
    <row r="18" spans="2:12" ht="16.350000000000001" customHeight="1">
      <c r="B18" s="102">
        <v>10</v>
      </c>
      <c r="C18" s="103">
        <f>'Zlecenie klienta'!C39</f>
        <v>0</v>
      </c>
      <c r="D18" s="103">
        <f>'Zlecenie klienta'!D39</f>
        <v>0</v>
      </c>
      <c r="E18" s="103">
        <f>'Zlecenie klienta'!E39</f>
        <v>0</v>
      </c>
      <c r="F18" s="103">
        <f>'Zlecenie klienta'!F39</f>
        <v>0</v>
      </c>
      <c r="G18" s="103">
        <f>'Zlecenie klienta'!G39</f>
        <v>0</v>
      </c>
      <c r="H18" s="103">
        <f>'Zlecenie klienta'!H39</f>
        <v>0</v>
      </c>
      <c r="I18" s="103">
        <f>'Zlecenie klienta'!I39</f>
        <v>0</v>
      </c>
      <c r="J18" s="104" t="str">
        <f t="shared" si="0"/>
        <v>0| 0</v>
      </c>
      <c r="L18" s="115">
        <f>'Zlecenie klienta'!J39</f>
        <v>0</v>
      </c>
    </row>
    <row r="19" spans="2:12" ht="16.350000000000001" customHeight="1">
      <c r="B19" s="102">
        <v>11</v>
      </c>
      <c r="C19" s="103">
        <f>'Zlecenie klienta'!C40</f>
        <v>0</v>
      </c>
      <c r="D19" s="103">
        <f>'Zlecenie klienta'!D40</f>
        <v>0</v>
      </c>
      <c r="E19" s="103">
        <f>'Zlecenie klienta'!E40</f>
        <v>0</v>
      </c>
      <c r="F19" s="103">
        <f>'Zlecenie klienta'!F40</f>
        <v>0</v>
      </c>
      <c r="G19" s="103">
        <f>'Zlecenie klienta'!G40</f>
        <v>0</v>
      </c>
      <c r="H19" s="103">
        <f>'Zlecenie klienta'!H40</f>
        <v>0</v>
      </c>
      <c r="I19" s="103">
        <f>'Zlecenie klienta'!I40</f>
        <v>0</v>
      </c>
      <c r="J19" s="104" t="str">
        <f t="shared" si="0"/>
        <v>0| 0</v>
      </c>
      <c r="L19" s="115">
        <f>'Zlecenie klienta'!J40</f>
        <v>0</v>
      </c>
    </row>
    <row r="20" spans="2:12" ht="16.350000000000001" customHeight="1">
      <c r="B20" s="102">
        <v>12</v>
      </c>
      <c r="C20" s="103">
        <f>'Zlecenie klienta'!C41</f>
        <v>0</v>
      </c>
      <c r="D20" s="103">
        <f>'Zlecenie klienta'!D41</f>
        <v>0</v>
      </c>
      <c r="E20" s="103">
        <f>'Zlecenie klienta'!E41</f>
        <v>0</v>
      </c>
      <c r="F20" s="103">
        <f>'Zlecenie klienta'!F41</f>
        <v>0</v>
      </c>
      <c r="G20" s="103">
        <f>'Zlecenie klienta'!G41</f>
        <v>0</v>
      </c>
      <c r="H20" s="103">
        <f>'Zlecenie klienta'!H41</f>
        <v>0</v>
      </c>
      <c r="I20" s="103">
        <f>'Zlecenie klienta'!I41</f>
        <v>0</v>
      </c>
      <c r="J20" s="104" t="str">
        <f t="shared" si="0"/>
        <v>0| 0</v>
      </c>
      <c r="L20" s="115">
        <f>'Zlecenie klienta'!J41</f>
        <v>0</v>
      </c>
    </row>
    <row r="21" spans="2:12" ht="16.350000000000001" customHeight="1">
      <c r="B21" s="102">
        <v>13</v>
      </c>
      <c r="C21" s="103">
        <f>'Zlecenie klienta'!C42</f>
        <v>0</v>
      </c>
      <c r="D21" s="103">
        <f>'Zlecenie klienta'!D42</f>
        <v>0</v>
      </c>
      <c r="E21" s="103">
        <f>'Zlecenie klienta'!E42</f>
        <v>0</v>
      </c>
      <c r="F21" s="103">
        <f>'Zlecenie klienta'!F42</f>
        <v>0</v>
      </c>
      <c r="G21" s="103">
        <f>'Zlecenie klienta'!G42</f>
        <v>0</v>
      </c>
      <c r="H21" s="103">
        <f>'Zlecenie klienta'!H42</f>
        <v>0</v>
      </c>
      <c r="I21" s="103">
        <f>'Zlecenie klienta'!I42</f>
        <v>0</v>
      </c>
      <c r="J21" s="104" t="str">
        <f t="shared" si="0"/>
        <v>0| 0</v>
      </c>
      <c r="L21" s="115">
        <f>'Zlecenie klienta'!J42</f>
        <v>0</v>
      </c>
    </row>
    <row r="22" spans="2:12" ht="16.350000000000001" customHeight="1">
      <c r="B22" s="102">
        <v>14</v>
      </c>
      <c r="C22" s="103">
        <f>'Zlecenie klienta'!C43</f>
        <v>0</v>
      </c>
      <c r="D22" s="103">
        <f>'Zlecenie klienta'!D43</f>
        <v>0</v>
      </c>
      <c r="E22" s="103">
        <f>'Zlecenie klienta'!E43</f>
        <v>0</v>
      </c>
      <c r="F22" s="103">
        <f>'Zlecenie klienta'!F43</f>
        <v>0</v>
      </c>
      <c r="G22" s="103">
        <f>'Zlecenie klienta'!G43</f>
        <v>0</v>
      </c>
      <c r="H22" s="103">
        <f>'Zlecenie klienta'!H43</f>
        <v>0</v>
      </c>
      <c r="I22" s="103">
        <f>'Zlecenie klienta'!I43</f>
        <v>0</v>
      </c>
      <c r="J22" s="104" t="str">
        <f t="shared" si="0"/>
        <v>0| 0</v>
      </c>
      <c r="L22" s="115">
        <f>'Zlecenie klienta'!J43</f>
        <v>0</v>
      </c>
    </row>
    <row r="23" spans="2:12" ht="16.350000000000001" customHeight="1">
      <c r="B23" s="102">
        <v>15</v>
      </c>
      <c r="C23" s="103">
        <f>'Zlecenie klienta'!C44</f>
        <v>0</v>
      </c>
      <c r="D23" s="103">
        <f>'Zlecenie klienta'!D44</f>
        <v>0</v>
      </c>
      <c r="E23" s="103">
        <f>'Zlecenie klienta'!E44</f>
        <v>0</v>
      </c>
      <c r="F23" s="103">
        <f>'Zlecenie klienta'!F44</f>
        <v>0</v>
      </c>
      <c r="G23" s="103">
        <f>'Zlecenie klienta'!G44</f>
        <v>0</v>
      </c>
      <c r="H23" s="103">
        <f>'Zlecenie klienta'!H44</f>
        <v>0</v>
      </c>
      <c r="I23" s="103">
        <f>'Zlecenie klienta'!I44</f>
        <v>0</v>
      </c>
      <c r="J23" s="104" t="str">
        <f t="shared" si="0"/>
        <v>0| 0</v>
      </c>
      <c r="L23" s="115">
        <f>'Zlecenie klienta'!J44</f>
        <v>0</v>
      </c>
    </row>
    <row r="24" spans="2:12" ht="16.350000000000001" customHeight="1">
      <c r="B24" s="102">
        <v>16</v>
      </c>
      <c r="C24" s="103">
        <f>'Zlecenie klienta'!C45</f>
        <v>0</v>
      </c>
      <c r="D24" s="103">
        <f>'Zlecenie klienta'!D45</f>
        <v>0</v>
      </c>
      <c r="E24" s="103">
        <f>'Zlecenie klienta'!E45</f>
        <v>0</v>
      </c>
      <c r="F24" s="103">
        <f>'Zlecenie klienta'!F45</f>
        <v>0</v>
      </c>
      <c r="G24" s="103">
        <f>'Zlecenie klienta'!G45</f>
        <v>0</v>
      </c>
      <c r="H24" s="103">
        <f>'Zlecenie klienta'!H45</f>
        <v>0</v>
      </c>
      <c r="I24" s="103">
        <f>'Zlecenie klienta'!I45</f>
        <v>0</v>
      </c>
      <c r="J24" s="104" t="str">
        <f t="shared" si="0"/>
        <v>0| 0</v>
      </c>
      <c r="L24" s="115">
        <f>'Zlecenie klienta'!J45</f>
        <v>0</v>
      </c>
    </row>
    <row r="25" spans="2:12" ht="16.350000000000001" customHeight="1">
      <c r="B25" s="102">
        <v>17</v>
      </c>
      <c r="C25" s="103">
        <f>'Zlecenie klienta'!C46</f>
        <v>0</v>
      </c>
      <c r="D25" s="103">
        <f>'Zlecenie klienta'!D46</f>
        <v>0</v>
      </c>
      <c r="E25" s="103">
        <f>'Zlecenie klienta'!E46</f>
        <v>0</v>
      </c>
      <c r="F25" s="103">
        <f>'Zlecenie klienta'!F46</f>
        <v>0</v>
      </c>
      <c r="G25" s="103">
        <f>'Zlecenie klienta'!G46</f>
        <v>0</v>
      </c>
      <c r="H25" s="103">
        <f>'Zlecenie klienta'!H46</f>
        <v>0</v>
      </c>
      <c r="I25" s="103">
        <f>'Zlecenie klienta'!I46</f>
        <v>0</v>
      </c>
      <c r="J25" s="104" t="str">
        <f t="shared" si="0"/>
        <v>0| 0</v>
      </c>
      <c r="L25" s="115">
        <f>'Zlecenie klienta'!J46</f>
        <v>0</v>
      </c>
    </row>
    <row r="26" spans="2:12" ht="16.350000000000001" customHeight="1">
      <c r="B26" s="102">
        <v>18</v>
      </c>
      <c r="C26" s="103">
        <f>'Zlecenie klienta'!C47</f>
        <v>0</v>
      </c>
      <c r="D26" s="103">
        <f>'Zlecenie klienta'!D47</f>
        <v>0</v>
      </c>
      <c r="E26" s="103">
        <f>'Zlecenie klienta'!E47</f>
        <v>0</v>
      </c>
      <c r="F26" s="103">
        <f>'Zlecenie klienta'!F47</f>
        <v>0</v>
      </c>
      <c r="G26" s="103">
        <f>'Zlecenie klienta'!G47</f>
        <v>0</v>
      </c>
      <c r="H26" s="103">
        <f>'Zlecenie klienta'!H47</f>
        <v>0</v>
      </c>
      <c r="I26" s="103">
        <f>'Zlecenie klienta'!I47</f>
        <v>0</v>
      </c>
      <c r="J26" s="104" t="str">
        <f t="shared" si="0"/>
        <v>0| 0</v>
      </c>
      <c r="L26" s="115">
        <f>'Zlecenie klienta'!J47</f>
        <v>0</v>
      </c>
    </row>
    <row r="27" spans="2:12" ht="16.350000000000001" customHeight="1">
      <c r="B27" s="102">
        <v>19</v>
      </c>
      <c r="C27" s="103">
        <f>'Zlecenie klienta'!C48</f>
        <v>0</v>
      </c>
      <c r="D27" s="103">
        <f>'Zlecenie klienta'!D48</f>
        <v>0</v>
      </c>
      <c r="E27" s="103">
        <f>'Zlecenie klienta'!E48</f>
        <v>0</v>
      </c>
      <c r="F27" s="103">
        <f>'Zlecenie klienta'!F48</f>
        <v>0</v>
      </c>
      <c r="G27" s="103">
        <f>'Zlecenie klienta'!G48</f>
        <v>0</v>
      </c>
      <c r="H27" s="103">
        <f>'Zlecenie klienta'!H48</f>
        <v>0</v>
      </c>
      <c r="I27" s="103">
        <f>'Zlecenie klienta'!I48</f>
        <v>0</v>
      </c>
      <c r="J27" s="104" t="str">
        <f t="shared" si="0"/>
        <v>0| 0</v>
      </c>
      <c r="L27" s="115">
        <f>'Zlecenie klienta'!J48</f>
        <v>0</v>
      </c>
    </row>
    <row r="28" spans="2:12" ht="16.350000000000001" customHeight="1">
      <c r="B28" s="102">
        <v>20</v>
      </c>
      <c r="C28" s="103">
        <f>'Zlecenie klienta'!C49</f>
        <v>0</v>
      </c>
      <c r="D28" s="103">
        <f>'Zlecenie klienta'!D49</f>
        <v>0</v>
      </c>
      <c r="E28" s="103">
        <f>'Zlecenie klienta'!E49</f>
        <v>0</v>
      </c>
      <c r="F28" s="103">
        <f>'Zlecenie klienta'!F49</f>
        <v>0</v>
      </c>
      <c r="G28" s="103">
        <f>'Zlecenie klienta'!G49</f>
        <v>0</v>
      </c>
      <c r="H28" s="103">
        <f>'Zlecenie klienta'!H49</f>
        <v>0</v>
      </c>
      <c r="I28" s="103">
        <f>'Zlecenie klienta'!I49</f>
        <v>0</v>
      </c>
      <c r="J28" s="104" t="str">
        <f t="shared" si="0"/>
        <v>0| 0</v>
      </c>
      <c r="L28" s="115">
        <f>'Zlecenie klienta'!J49</f>
        <v>0</v>
      </c>
    </row>
    <row r="29" spans="2:12" ht="16.350000000000001" customHeight="1">
      <c r="B29" s="102">
        <v>21</v>
      </c>
      <c r="C29" s="103">
        <f>'Zlecenie klienta'!C50</f>
        <v>0</v>
      </c>
      <c r="D29" s="103">
        <f>'Zlecenie klienta'!D50</f>
        <v>0</v>
      </c>
      <c r="E29" s="103">
        <f>'Zlecenie klienta'!E50</f>
        <v>0</v>
      </c>
      <c r="F29" s="103">
        <f>'Zlecenie klienta'!F50</f>
        <v>0</v>
      </c>
      <c r="G29" s="103">
        <f>'Zlecenie klienta'!G50</f>
        <v>0</v>
      </c>
      <c r="H29" s="103">
        <f>'Zlecenie klienta'!H50</f>
        <v>0</v>
      </c>
      <c r="I29" s="103">
        <f>'Zlecenie klienta'!I50</f>
        <v>0</v>
      </c>
      <c r="J29" s="104" t="str">
        <f t="shared" si="0"/>
        <v>0| 0</v>
      </c>
      <c r="L29" s="115">
        <f>'Zlecenie klienta'!J50</f>
        <v>0</v>
      </c>
    </row>
    <row r="30" spans="2:12" ht="16.350000000000001" customHeight="1">
      <c r="B30" s="102">
        <v>22</v>
      </c>
      <c r="C30" s="103">
        <f>'Zlecenie klienta'!C51</f>
        <v>0</v>
      </c>
      <c r="D30" s="103">
        <f>'Zlecenie klienta'!D51</f>
        <v>0</v>
      </c>
      <c r="E30" s="103">
        <f>'Zlecenie klienta'!E51</f>
        <v>0</v>
      </c>
      <c r="F30" s="103">
        <f>'Zlecenie klienta'!F51</f>
        <v>0</v>
      </c>
      <c r="G30" s="103">
        <f>'Zlecenie klienta'!G51</f>
        <v>0</v>
      </c>
      <c r="H30" s="103">
        <f>'Zlecenie klienta'!H51</f>
        <v>0</v>
      </c>
      <c r="I30" s="103">
        <f>'Zlecenie klienta'!I51</f>
        <v>0</v>
      </c>
      <c r="J30" s="104" t="str">
        <f t="shared" si="0"/>
        <v>0| 0</v>
      </c>
      <c r="L30" s="115">
        <f>'Zlecenie klienta'!J51</f>
        <v>0</v>
      </c>
    </row>
    <row r="31" spans="2:12" ht="16.350000000000001" customHeight="1">
      <c r="B31" s="102">
        <v>23</v>
      </c>
      <c r="C31" s="103">
        <f>'Zlecenie klienta'!C52</f>
        <v>0</v>
      </c>
      <c r="D31" s="103">
        <f>'Zlecenie klienta'!D52</f>
        <v>0</v>
      </c>
      <c r="E31" s="103">
        <f>'Zlecenie klienta'!E52</f>
        <v>0</v>
      </c>
      <c r="F31" s="103">
        <f>'Zlecenie klienta'!F52</f>
        <v>0</v>
      </c>
      <c r="G31" s="103">
        <f>'Zlecenie klienta'!G52</f>
        <v>0</v>
      </c>
      <c r="H31" s="103">
        <f>'Zlecenie klienta'!H52</f>
        <v>0</v>
      </c>
      <c r="I31" s="103">
        <f>'Zlecenie klienta'!I52</f>
        <v>0</v>
      </c>
      <c r="J31" s="104" t="str">
        <f t="shared" si="0"/>
        <v>0| 0</v>
      </c>
      <c r="L31" s="115">
        <f>'Zlecenie klienta'!J52</f>
        <v>0</v>
      </c>
    </row>
    <row r="32" spans="2:12" ht="16.350000000000001" customHeight="1">
      <c r="B32" s="102">
        <v>24</v>
      </c>
      <c r="C32" s="103">
        <f>'Zlecenie klienta'!C53</f>
        <v>0</v>
      </c>
      <c r="D32" s="103">
        <f>'Zlecenie klienta'!D53</f>
        <v>0</v>
      </c>
      <c r="E32" s="103">
        <f>'Zlecenie klienta'!E53</f>
        <v>0</v>
      </c>
      <c r="F32" s="103">
        <f>'Zlecenie klienta'!F53</f>
        <v>0</v>
      </c>
      <c r="G32" s="103">
        <f>'Zlecenie klienta'!G53</f>
        <v>0</v>
      </c>
      <c r="H32" s="103">
        <f>'Zlecenie klienta'!H53</f>
        <v>0</v>
      </c>
      <c r="I32" s="103">
        <f>'Zlecenie klienta'!I53</f>
        <v>0</v>
      </c>
      <c r="J32" s="104" t="str">
        <f t="shared" si="0"/>
        <v>0| 0</v>
      </c>
      <c r="L32" s="115">
        <f>'Zlecenie klienta'!J53</f>
        <v>0</v>
      </c>
    </row>
    <row r="33" spans="2:12" ht="16.350000000000001" customHeight="1">
      <c r="B33" s="102">
        <v>25</v>
      </c>
      <c r="C33" s="103">
        <f>'Zlecenie klienta'!C54</f>
        <v>0</v>
      </c>
      <c r="D33" s="103">
        <f>'Zlecenie klienta'!D54</f>
        <v>0</v>
      </c>
      <c r="E33" s="103">
        <f>'Zlecenie klienta'!E54</f>
        <v>0</v>
      </c>
      <c r="F33" s="103">
        <f>'Zlecenie klienta'!F54</f>
        <v>0</v>
      </c>
      <c r="G33" s="103">
        <f>'Zlecenie klienta'!G54</f>
        <v>0</v>
      </c>
      <c r="H33" s="103">
        <f>'Zlecenie klienta'!H54</f>
        <v>0</v>
      </c>
      <c r="I33" s="103">
        <f>'Zlecenie klienta'!I54</f>
        <v>0</v>
      </c>
      <c r="J33" s="104" t="str">
        <f t="shared" si="0"/>
        <v>0| 0</v>
      </c>
      <c r="L33" s="115">
        <f>'Zlecenie klienta'!J54</f>
        <v>0</v>
      </c>
    </row>
    <row r="34" spans="2:12" ht="16.350000000000001" customHeight="1">
      <c r="B34" s="102">
        <v>26</v>
      </c>
      <c r="C34" s="103">
        <f>'Zlecenie klienta'!C55</f>
        <v>0</v>
      </c>
      <c r="D34" s="103">
        <f>'Zlecenie klienta'!D55</f>
        <v>0</v>
      </c>
      <c r="E34" s="103">
        <f>'Zlecenie klienta'!E55</f>
        <v>0</v>
      </c>
      <c r="F34" s="103">
        <f>'Zlecenie klienta'!F55</f>
        <v>0</v>
      </c>
      <c r="G34" s="103">
        <f>'Zlecenie klienta'!G55</f>
        <v>0</v>
      </c>
      <c r="H34" s="103">
        <f>'Zlecenie klienta'!H55</f>
        <v>0</v>
      </c>
      <c r="I34" s="103">
        <f>'Zlecenie klienta'!I55</f>
        <v>0</v>
      </c>
      <c r="J34" s="104" t="str">
        <f t="shared" si="0"/>
        <v>0| 0</v>
      </c>
      <c r="L34" s="115">
        <f>'Zlecenie klienta'!J55</f>
        <v>0</v>
      </c>
    </row>
    <row r="35" spans="2:12" ht="16.350000000000001" customHeight="1">
      <c r="B35" s="102">
        <v>27</v>
      </c>
      <c r="C35" s="103">
        <f>'Zlecenie klienta'!C56</f>
        <v>0</v>
      </c>
      <c r="D35" s="103">
        <f>'Zlecenie klienta'!D56</f>
        <v>0</v>
      </c>
      <c r="E35" s="103">
        <f>'Zlecenie klienta'!E56</f>
        <v>0</v>
      </c>
      <c r="F35" s="103">
        <f>'Zlecenie klienta'!F56</f>
        <v>0</v>
      </c>
      <c r="G35" s="103">
        <f>'Zlecenie klienta'!G56</f>
        <v>0</v>
      </c>
      <c r="H35" s="103">
        <f>'Zlecenie klienta'!H56</f>
        <v>0</v>
      </c>
      <c r="I35" s="103">
        <f>'Zlecenie klienta'!I56</f>
        <v>0</v>
      </c>
      <c r="J35" s="104" t="str">
        <f t="shared" si="0"/>
        <v>0| 0</v>
      </c>
      <c r="L35" s="115">
        <f>'Zlecenie klienta'!J56</f>
        <v>0</v>
      </c>
    </row>
    <row r="36" spans="2:12" ht="16.350000000000001" customHeight="1">
      <c r="B36" s="102">
        <v>28</v>
      </c>
      <c r="C36" s="103">
        <f>'Zlecenie klienta'!C57</f>
        <v>0</v>
      </c>
      <c r="D36" s="103">
        <f>'Zlecenie klienta'!D57</f>
        <v>0</v>
      </c>
      <c r="E36" s="103">
        <f>'Zlecenie klienta'!E57</f>
        <v>0</v>
      </c>
      <c r="F36" s="103">
        <f>'Zlecenie klienta'!F57</f>
        <v>0</v>
      </c>
      <c r="G36" s="103">
        <f>'Zlecenie klienta'!G57</f>
        <v>0</v>
      </c>
      <c r="H36" s="103">
        <f>'Zlecenie klienta'!H57</f>
        <v>0</v>
      </c>
      <c r="I36" s="103">
        <f>'Zlecenie klienta'!I57</f>
        <v>0</v>
      </c>
      <c r="J36" s="104" t="str">
        <f t="shared" si="0"/>
        <v>0| 0</v>
      </c>
      <c r="L36" s="115">
        <f>'Zlecenie klienta'!J57</f>
        <v>0</v>
      </c>
    </row>
    <row r="37" spans="2:12" ht="16.350000000000001" customHeight="1">
      <c r="B37" s="102">
        <v>29</v>
      </c>
      <c r="C37" s="103">
        <f>'Zlecenie klienta'!C58</f>
        <v>0</v>
      </c>
      <c r="D37" s="103">
        <f>'Zlecenie klienta'!D58</f>
        <v>0</v>
      </c>
      <c r="E37" s="103">
        <f>'Zlecenie klienta'!E58</f>
        <v>0</v>
      </c>
      <c r="F37" s="103">
        <f>'Zlecenie klienta'!F58</f>
        <v>0</v>
      </c>
      <c r="G37" s="103">
        <f>'Zlecenie klienta'!G58</f>
        <v>0</v>
      </c>
      <c r="H37" s="103">
        <f>'Zlecenie klienta'!H58</f>
        <v>0</v>
      </c>
      <c r="I37" s="103">
        <f>'Zlecenie klienta'!I58</f>
        <v>0</v>
      </c>
      <c r="J37" s="104" t="str">
        <f t="shared" si="0"/>
        <v>0| 0</v>
      </c>
      <c r="L37" s="115">
        <f>'Zlecenie klienta'!J58</f>
        <v>0</v>
      </c>
    </row>
    <row r="38" spans="2:12" ht="16.350000000000001" customHeight="1">
      <c r="B38" s="102">
        <v>30</v>
      </c>
      <c r="C38" s="103">
        <f>'Zlecenie klienta'!C59</f>
        <v>0</v>
      </c>
      <c r="D38" s="103">
        <f>'Zlecenie klienta'!D59</f>
        <v>0</v>
      </c>
      <c r="E38" s="103">
        <f>'Zlecenie klienta'!E59</f>
        <v>0</v>
      </c>
      <c r="F38" s="103">
        <f>'Zlecenie klienta'!F59</f>
        <v>0</v>
      </c>
      <c r="G38" s="103">
        <f>'Zlecenie klienta'!G59</f>
        <v>0</v>
      </c>
      <c r="H38" s="103">
        <f>'Zlecenie klienta'!H59</f>
        <v>0</v>
      </c>
      <c r="I38" s="103">
        <f>'Zlecenie klienta'!I59</f>
        <v>0</v>
      </c>
      <c r="J38" s="104" t="str">
        <f t="shared" si="0"/>
        <v>0| 0</v>
      </c>
      <c r="L38" s="115">
        <f>'Zlecenie klienta'!J59</f>
        <v>0</v>
      </c>
    </row>
    <row r="39" spans="2:12" ht="8.25" customHeight="1"/>
    <row r="40" spans="2:12" ht="21">
      <c r="F40" s="105" t="s">
        <v>46</v>
      </c>
      <c r="G40" s="105"/>
      <c r="H40" s="105"/>
      <c r="I40" s="106">
        <f>SUM(I9:I38)</f>
        <v>0</v>
      </c>
      <c r="J40" s="107" t="s">
        <v>47</v>
      </c>
    </row>
  </sheetData>
  <sheetProtection password="8B07" sheet="1" objects="1" scenarios="1" selectLockedCells="1"/>
  <mergeCells count="7">
    <mergeCell ref="B2:E2"/>
    <mergeCell ref="G2:I2"/>
    <mergeCell ref="B4:C4"/>
    <mergeCell ref="D4:J4"/>
    <mergeCell ref="B6:C6"/>
    <mergeCell ref="D6:G6"/>
    <mergeCell ref="H6:I6"/>
  </mergeCells>
  <dataValidations count="1">
    <dataValidation type="list" allowBlank="1" showErrorMessage="1" sqref="F5">
      <formula1>"Biały,Śnieżno biały,Kerm/Beż,Capuchino,Fiolet,Czarny,Czerwony,Bordo,Kubanit,Srebrny,Czarny metalik,Antracyt"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9"/>
  <sheetViews>
    <sheetView showGridLines="0" showRowColHeaders="0" zoomScale="120" zoomScaleNormal="120" zoomScaleSheetLayoutView="100" workbookViewId="0">
      <selection sqref="A1:BB59"/>
    </sheetView>
  </sheetViews>
  <sheetFormatPr defaultColWidth="9" defaultRowHeight="13.8"/>
  <cols>
    <col min="1" max="1" width="18.3984375" style="4" customWidth="1"/>
    <col min="2" max="2" width="13.5" style="4" customWidth="1"/>
    <col min="3" max="3" width="9" style="4"/>
    <col min="4" max="4" width="10.09765625" style="4" customWidth="1"/>
    <col min="5" max="5" width="9" style="4"/>
    <col min="6" max="7" width="14.19921875" style="4" customWidth="1"/>
    <col min="8" max="8" width="9.8984375" style="4" customWidth="1"/>
    <col min="9" max="9" width="12.59765625" style="4" customWidth="1"/>
    <col min="10" max="10" width="9.8984375" style="4" customWidth="1"/>
    <col min="11" max="11" width="10.19921875" style="5" customWidth="1"/>
    <col min="12" max="12" width="13.5" style="5" customWidth="1"/>
    <col min="13" max="13" width="10.19921875" style="5" customWidth="1"/>
    <col min="14" max="15" width="9" style="4"/>
    <col min="16" max="16" width="18" style="4" customWidth="1"/>
    <col min="17" max="16384" width="9" style="4"/>
  </cols>
  <sheetData>
    <row r="1" spans="1:54">
      <c r="A1" s="113"/>
      <c r="B1" s="113"/>
      <c r="C1" s="113"/>
      <c r="D1" s="116"/>
      <c r="E1" s="113" t="s">
        <v>61</v>
      </c>
      <c r="F1" s="117" t="e">
        <f>VLOOKUP('Zlecenie produkcyjne'!D6,'a2'!C17:D32,2,FALSE)</f>
        <v>#N/A</v>
      </c>
      <c r="G1" s="113"/>
      <c r="H1" s="113" t="s">
        <v>62</v>
      </c>
      <c r="I1" s="117" t="e">
        <f>VLOOKUP('Zlecenie produkcyjne'!D4,'a2'!C1:D12,2,FALSE)</f>
        <v>#N/A</v>
      </c>
      <c r="J1" s="113"/>
      <c r="K1" s="118"/>
      <c r="L1" s="118"/>
      <c r="M1" s="118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</row>
    <row r="2" spans="1:54">
      <c r="A2" s="113"/>
      <c r="B2" s="113" t="s">
        <v>63</v>
      </c>
      <c r="C2" s="113"/>
      <c r="D2" s="116"/>
      <c r="E2" s="113"/>
      <c r="F2" s="114"/>
      <c r="G2" s="113"/>
      <c r="H2" s="113"/>
      <c r="I2" s="114"/>
      <c r="J2" s="113"/>
      <c r="K2" s="118"/>
      <c r="L2" s="118"/>
      <c r="M2" s="118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</row>
    <row r="3" spans="1:54">
      <c r="A3" s="113" t="s">
        <v>64</v>
      </c>
      <c r="B3" s="113" t="s">
        <v>62</v>
      </c>
      <c r="C3" s="113" t="s">
        <v>65</v>
      </c>
      <c r="D3" s="113" t="s">
        <v>66</v>
      </c>
      <c r="E3" s="113" t="s">
        <v>67</v>
      </c>
      <c r="F3" s="113" t="s">
        <v>68</v>
      </c>
      <c r="G3" s="113" t="s">
        <v>69</v>
      </c>
      <c r="H3" s="113" t="s">
        <v>70</v>
      </c>
      <c r="I3" s="113" t="s">
        <v>71</v>
      </c>
      <c r="J3" s="113" t="s">
        <v>72</v>
      </c>
      <c r="K3" s="118"/>
      <c r="L3" s="118"/>
      <c r="M3" s="118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</row>
    <row r="4" spans="1:54">
      <c r="A4" s="119" t="str">
        <f>IF(E4=" "," ",'Zlecenie produkcyjne'!J9)</f>
        <v xml:space="preserve"> </v>
      </c>
      <c r="B4" s="113" t="str">
        <f>IF('Zlecenie klienta'!C30="","",CR!$I$1)</f>
        <v/>
      </c>
      <c r="C4" s="113" t="str">
        <f>IF('Zlecenie produkcyjne'!C9=0," ",'Zlecenie produkcyjne'!C9)</f>
        <v xml:space="preserve"> </v>
      </c>
      <c r="D4" s="113" t="str">
        <f>IF('Zlecenie produkcyjne'!F9=0," ",'Zlecenie produkcyjne'!F9)</f>
        <v xml:space="preserve"> </v>
      </c>
      <c r="E4" s="113" t="str">
        <f>IF('Zlecenie produkcyjne'!I9=0," ",'Zlecenie produkcyjne'!I9)</f>
        <v xml:space="preserve"> </v>
      </c>
      <c r="F4" s="113" t="str">
        <f>IF(E4=" "," ",'Zlecenie klienta'!B30)</f>
        <v xml:space="preserve"> </v>
      </c>
      <c r="G4" s="113" t="str">
        <f>IF('Zlecenie klienta'!D30=1,$F$1," ")</f>
        <v xml:space="preserve"> </v>
      </c>
      <c r="H4" s="113" t="str">
        <f>IF('Zlecenie klienta'!E30=1,$F$1," ")</f>
        <v xml:space="preserve"> </v>
      </c>
      <c r="I4" s="113" t="str">
        <f>IF('Zlecenie klienta'!G30=1,$F$1," ")</f>
        <v xml:space="preserve"> </v>
      </c>
      <c r="J4" s="113" t="str">
        <f>IF('Zlecenie klienta'!H30=1,$F$1," ")</f>
        <v xml:space="preserve"> </v>
      </c>
      <c r="K4" s="118"/>
      <c r="L4" s="118"/>
      <c r="M4" s="118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</row>
    <row r="5" spans="1:54">
      <c r="A5" s="119" t="str">
        <f>IF(E5=" "," ",'Zlecenie produkcyjne'!J10)</f>
        <v xml:space="preserve"> </v>
      </c>
      <c r="B5" s="113" t="str">
        <f>IF('Zlecenie klienta'!C31="","",CR!$I$1)</f>
        <v/>
      </c>
      <c r="C5" s="113" t="str">
        <f>IF('Zlecenie produkcyjne'!C10=0," ",'Zlecenie produkcyjne'!C10)</f>
        <v xml:space="preserve"> </v>
      </c>
      <c r="D5" s="113" t="str">
        <f>IF('Zlecenie produkcyjne'!F10=0," ",'Zlecenie produkcyjne'!F10)</f>
        <v xml:space="preserve"> </v>
      </c>
      <c r="E5" s="113" t="str">
        <f>IF('Zlecenie produkcyjne'!I10=0," ",'Zlecenie produkcyjne'!I10)</f>
        <v xml:space="preserve"> </v>
      </c>
      <c r="F5" s="113" t="str">
        <f>IF(E5=" "," ",'Zlecenie klienta'!B31)</f>
        <v xml:space="preserve"> </v>
      </c>
      <c r="G5" s="113" t="str">
        <f>IF('Zlecenie klienta'!D31=1,$F$1," ")</f>
        <v xml:space="preserve"> </v>
      </c>
      <c r="H5" s="113" t="str">
        <f>IF('Zlecenie klienta'!E31=1,$F$1," ")</f>
        <v xml:space="preserve"> </v>
      </c>
      <c r="I5" s="113" t="str">
        <f>IF('Zlecenie klienta'!G31=1,$F$1," ")</f>
        <v xml:space="preserve"> </v>
      </c>
      <c r="J5" s="113" t="str">
        <f>IF('Zlecenie klienta'!H31=1,$F$1," ")</f>
        <v xml:space="preserve"> </v>
      </c>
      <c r="K5" s="118"/>
      <c r="L5" s="118"/>
      <c r="M5" s="118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</row>
    <row r="6" spans="1:54">
      <c r="A6" s="119" t="str">
        <f>IF(E6=" "," ",'Zlecenie produkcyjne'!J11)</f>
        <v xml:space="preserve"> </v>
      </c>
      <c r="B6" s="113" t="str">
        <f>IF('Zlecenie klienta'!C32="","",CR!$I$1)</f>
        <v/>
      </c>
      <c r="C6" s="113" t="str">
        <f>IF('Zlecenie produkcyjne'!C11=0," ",'Zlecenie produkcyjne'!C11)</f>
        <v xml:space="preserve"> </v>
      </c>
      <c r="D6" s="113" t="str">
        <f>IF('Zlecenie produkcyjne'!F11=0," ",'Zlecenie produkcyjne'!F11)</f>
        <v xml:space="preserve"> </v>
      </c>
      <c r="E6" s="113" t="str">
        <f>IF('Zlecenie produkcyjne'!I11=0," ",'Zlecenie produkcyjne'!I11)</f>
        <v xml:space="preserve"> </v>
      </c>
      <c r="F6" s="113" t="str">
        <f>IF(E6=" "," ",'Zlecenie klienta'!B32)</f>
        <v xml:space="preserve"> </v>
      </c>
      <c r="G6" s="113" t="str">
        <f>IF('Zlecenie klienta'!D32=1,$F$1," ")</f>
        <v xml:space="preserve"> </v>
      </c>
      <c r="H6" s="113" t="str">
        <f>IF('Zlecenie klienta'!E32=1,$F$1," ")</f>
        <v xml:space="preserve"> </v>
      </c>
      <c r="I6" s="113" t="str">
        <f>IF('Zlecenie klienta'!G32=1,$F$1," ")</f>
        <v xml:space="preserve"> </v>
      </c>
      <c r="J6" s="113" t="str">
        <f>IF('Zlecenie klienta'!H32=1,$F$1," ")</f>
        <v xml:space="preserve"> </v>
      </c>
      <c r="K6" s="118"/>
      <c r="L6" s="118"/>
      <c r="M6" s="118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</row>
    <row r="7" spans="1:54">
      <c r="A7" s="119" t="str">
        <f>IF(E7=" "," ",'Zlecenie produkcyjne'!J12)</f>
        <v xml:space="preserve"> </v>
      </c>
      <c r="B7" s="113" t="str">
        <f>IF('Zlecenie klienta'!C33="","",CR!$I$1)</f>
        <v/>
      </c>
      <c r="C7" s="113" t="str">
        <f>IF('Zlecenie produkcyjne'!C12=0," ",'Zlecenie produkcyjne'!C12)</f>
        <v xml:space="preserve"> </v>
      </c>
      <c r="D7" s="113" t="str">
        <f>IF('Zlecenie produkcyjne'!F12=0," ",'Zlecenie produkcyjne'!F12)</f>
        <v xml:space="preserve"> </v>
      </c>
      <c r="E7" s="113" t="str">
        <f>IF('Zlecenie produkcyjne'!I12=0," ",'Zlecenie produkcyjne'!I12)</f>
        <v xml:space="preserve"> </v>
      </c>
      <c r="F7" s="113" t="str">
        <f>IF(E7=" "," ",'Zlecenie klienta'!B33)</f>
        <v xml:space="preserve"> </v>
      </c>
      <c r="G7" s="113" t="str">
        <f>IF('Zlecenie klienta'!D33=1,$F$1," ")</f>
        <v xml:space="preserve"> </v>
      </c>
      <c r="H7" s="113" t="str">
        <f>IF('Zlecenie klienta'!E33=1,$F$1," ")</f>
        <v xml:space="preserve"> </v>
      </c>
      <c r="I7" s="113" t="str">
        <f>IF('Zlecenie klienta'!G33=1,$F$1," ")</f>
        <v xml:space="preserve"> </v>
      </c>
      <c r="J7" s="113" t="str">
        <f>IF('Zlecenie klienta'!H33=1,$F$1," ")</f>
        <v xml:space="preserve"> </v>
      </c>
      <c r="K7" s="118"/>
      <c r="L7" s="118"/>
      <c r="M7" s="118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</row>
    <row r="8" spans="1:54">
      <c r="A8" s="119" t="str">
        <f>IF(E8=" "," ",'Zlecenie produkcyjne'!J13)</f>
        <v xml:space="preserve"> </v>
      </c>
      <c r="B8" s="113" t="str">
        <f>IF('Zlecenie klienta'!C34="","",CR!$I$1)</f>
        <v/>
      </c>
      <c r="C8" s="113" t="str">
        <f>IF('Zlecenie produkcyjne'!C13=0," ",'Zlecenie produkcyjne'!C13)</f>
        <v xml:space="preserve"> </v>
      </c>
      <c r="D8" s="113" t="str">
        <f>IF('Zlecenie produkcyjne'!F13=0," ",'Zlecenie produkcyjne'!F13)</f>
        <v xml:space="preserve"> </v>
      </c>
      <c r="E8" s="113" t="str">
        <f>IF('Zlecenie produkcyjne'!I13=0," ",'Zlecenie produkcyjne'!I13)</f>
        <v xml:space="preserve"> </v>
      </c>
      <c r="F8" s="113" t="str">
        <f>IF(E8=" "," ",'Zlecenie klienta'!B34)</f>
        <v xml:space="preserve"> </v>
      </c>
      <c r="G8" s="113" t="str">
        <f>IF('Zlecenie klienta'!D34=1,$F$1," ")</f>
        <v xml:space="preserve"> </v>
      </c>
      <c r="H8" s="113" t="str">
        <f>IF('Zlecenie klienta'!E34=1,$F$1," ")</f>
        <v xml:space="preserve"> </v>
      </c>
      <c r="I8" s="113" t="str">
        <f>IF('Zlecenie klienta'!G34=1,$F$1," ")</f>
        <v xml:space="preserve"> </v>
      </c>
      <c r="J8" s="113" t="str">
        <f>IF('Zlecenie klienta'!H34=1,$F$1," ")</f>
        <v xml:space="preserve"> </v>
      </c>
      <c r="K8" s="118"/>
      <c r="L8" s="118"/>
      <c r="M8" s="118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</row>
    <row r="9" spans="1:54">
      <c r="A9" s="119" t="str">
        <f>IF(E9=" "," ",'Zlecenie produkcyjne'!J14)</f>
        <v xml:space="preserve"> </v>
      </c>
      <c r="B9" s="113" t="str">
        <f>IF('Zlecenie klienta'!C35="","",CR!$I$1)</f>
        <v/>
      </c>
      <c r="C9" s="113" t="str">
        <f>IF('Zlecenie produkcyjne'!C14=0," ",'Zlecenie produkcyjne'!C14)</f>
        <v xml:space="preserve"> </v>
      </c>
      <c r="D9" s="113" t="str">
        <f>IF('Zlecenie produkcyjne'!F14=0," ",'Zlecenie produkcyjne'!F14)</f>
        <v xml:space="preserve"> </v>
      </c>
      <c r="E9" s="113" t="str">
        <f>IF('Zlecenie produkcyjne'!I14=0," ",'Zlecenie produkcyjne'!I14)</f>
        <v xml:space="preserve"> </v>
      </c>
      <c r="F9" s="113" t="str">
        <f>IF(E9=" "," ",'Zlecenie klienta'!B35)</f>
        <v xml:space="preserve"> </v>
      </c>
      <c r="G9" s="113" t="str">
        <f>IF('Zlecenie klienta'!D35=1,$F$1," ")</f>
        <v xml:space="preserve"> </v>
      </c>
      <c r="H9" s="113" t="str">
        <f>IF('Zlecenie klienta'!E35=1,$F$1," ")</f>
        <v xml:space="preserve"> </v>
      </c>
      <c r="I9" s="113" t="str">
        <f>IF('Zlecenie klienta'!G35=1,$F$1," ")</f>
        <v xml:space="preserve"> </v>
      </c>
      <c r="J9" s="113" t="str">
        <f>IF('Zlecenie klienta'!H35=1,$F$1," ")</f>
        <v xml:space="preserve"> </v>
      </c>
      <c r="K9" s="118"/>
      <c r="L9" s="118"/>
      <c r="M9" s="118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</row>
    <row r="10" spans="1:54">
      <c r="A10" s="119" t="str">
        <f>IF(E10=" "," ",'Zlecenie produkcyjne'!J15)</f>
        <v xml:space="preserve"> </v>
      </c>
      <c r="B10" s="113" t="str">
        <f>IF('Zlecenie klienta'!C36="","",CR!$I$1)</f>
        <v/>
      </c>
      <c r="C10" s="113" t="str">
        <f>IF('Zlecenie produkcyjne'!C15=0," ",'Zlecenie produkcyjne'!C15)</f>
        <v xml:space="preserve"> </v>
      </c>
      <c r="D10" s="113" t="str">
        <f>IF('Zlecenie produkcyjne'!F15=0," ",'Zlecenie produkcyjne'!F15)</f>
        <v xml:space="preserve"> </v>
      </c>
      <c r="E10" s="113" t="str">
        <f>IF('Zlecenie produkcyjne'!I15=0," ",'Zlecenie produkcyjne'!I15)</f>
        <v xml:space="preserve"> </v>
      </c>
      <c r="F10" s="113" t="str">
        <f>IF(E10=" "," ",'Zlecenie klienta'!B36)</f>
        <v xml:space="preserve"> </v>
      </c>
      <c r="G10" s="113" t="str">
        <f>IF('Zlecenie klienta'!D36=1,$F$1," ")</f>
        <v xml:space="preserve"> </v>
      </c>
      <c r="H10" s="113" t="str">
        <f>IF('Zlecenie klienta'!E36=1,$F$1," ")</f>
        <v xml:space="preserve"> </v>
      </c>
      <c r="I10" s="113" t="str">
        <f>IF('Zlecenie klienta'!G36=1,$F$1," ")</f>
        <v xml:space="preserve"> </v>
      </c>
      <c r="J10" s="113" t="str">
        <f>IF('Zlecenie klienta'!H36=1,$F$1," ")</f>
        <v xml:space="preserve"> </v>
      </c>
      <c r="K10" s="118"/>
      <c r="L10" s="118"/>
      <c r="M10" s="118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</row>
    <row r="11" spans="1:54">
      <c r="A11" s="119" t="str">
        <f>IF(E11=" "," ",'Zlecenie produkcyjne'!J16)</f>
        <v xml:space="preserve"> </v>
      </c>
      <c r="B11" s="113" t="str">
        <f>IF('Zlecenie klienta'!C37="","",CR!$I$1)</f>
        <v/>
      </c>
      <c r="C11" s="113" t="str">
        <f>IF('Zlecenie produkcyjne'!C16=0," ",'Zlecenie produkcyjne'!C16)</f>
        <v xml:space="preserve"> </v>
      </c>
      <c r="D11" s="113" t="str">
        <f>IF('Zlecenie produkcyjne'!F16=0," ",'Zlecenie produkcyjne'!F16)</f>
        <v xml:space="preserve"> </v>
      </c>
      <c r="E11" s="113" t="str">
        <f>IF('Zlecenie produkcyjne'!I16=0," ",'Zlecenie produkcyjne'!I16)</f>
        <v xml:space="preserve"> </v>
      </c>
      <c r="F11" s="113" t="str">
        <f>IF(E11=" "," ",'Zlecenie klienta'!B37)</f>
        <v xml:space="preserve"> </v>
      </c>
      <c r="G11" s="113" t="str">
        <f>IF('Zlecenie klienta'!D37=1,$F$1," ")</f>
        <v xml:space="preserve"> </v>
      </c>
      <c r="H11" s="113" t="str">
        <f>IF('Zlecenie klienta'!E37=1,$F$1," ")</f>
        <v xml:space="preserve"> </v>
      </c>
      <c r="I11" s="113" t="str">
        <f>IF('Zlecenie klienta'!G37=1,$F$1," ")</f>
        <v xml:space="preserve"> </v>
      </c>
      <c r="J11" s="113" t="str">
        <f>IF('Zlecenie klienta'!H37=1,$F$1," ")</f>
        <v xml:space="preserve"> </v>
      </c>
      <c r="K11" s="118"/>
      <c r="L11" s="118"/>
      <c r="M11" s="118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</row>
    <row r="12" spans="1:54">
      <c r="A12" s="119" t="str">
        <f>IF(E12=" "," ",'Zlecenie produkcyjne'!J17)</f>
        <v xml:space="preserve"> </v>
      </c>
      <c r="B12" s="113" t="str">
        <f>IF('Zlecenie klienta'!C38="","",CR!$I$1)</f>
        <v/>
      </c>
      <c r="C12" s="113" t="str">
        <f>IF('Zlecenie produkcyjne'!C17=0," ",'Zlecenie produkcyjne'!C17)</f>
        <v xml:space="preserve"> </v>
      </c>
      <c r="D12" s="113" t="str">
        <f>IF('Zlecenie produkcyjne'!F17=0," ",'Zlecenie produkcyjne'!F17)</f>
        <v xml:space="preserve"> </v>
      </c>
      <c r="E12" s="113" t="str">
        <f>IF('Zlecenie produkcyjne'!I17=0," ",'Zlecenie produkcyjne'!I17)</f>
        <v xml:space="preserve"> </v>
      </c>
      <c r="F12" s="113" t="str">
        <f>IF(E12=" "," ",'Zlecenie klienta'!B38)</f>
        <v xml:space="preserve"> </v>
      </c>
      <c r="G12" s="113" t="str">
        <f>IF('Zlecenie klienta'!D38=1,$F$1," ")</f>
        <v xml:space="preserve"> </v>
      </c>
      <c r="H12" s="113" t="str">
        <f>IF('Zlecenie klienta'!E38=1,$F$1," ")</f>
        <v xml:space="preserve"> </v>
      </c>
      <c r="I12" s="113" t="str">
        <f>IF('Zlecenie klienta'!G38=1,$F$1," ")</f>
        <v xml:space="preserve"> </v>
      </c>
      <c r="J12" s="113" t="str">
        <f>IF('Zlecenie klienta'!H38=1,$F$1," ")</f>
        <v xml:space="preserve"> </v>
      </c>
      <c r="K12" s="118"/>
      <c r="L12" s="118"/>
      <c r="M12" s="118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</row>
    <row r="13" spans="1:54">
      <c r="A13" s="119" t="str">
        <f>IF(E13=" "," ",'Zlecenie produkcyjne'!J18)</f>
        <v xml:space="preserve"> </v>
      </c>
      <c r="B13" s="113" t="str">
        <f>IF('Zlecenie klienta'!C39="","",CR!$I$1)</f>
        <v/>
      </c>
      <c r="C13" s="113" t="str">
        <f>IF('Zlecenie produkcyjne'!C18=0," ",'Zlecenie produkcyjne'!C18)</f>
        <v xml:space="preserve"> </v>
      </c>
      <c r="D13" s="113" t="str">
        <f>IF('Zlecenie produkcyjne'!F18=0," ",'Zlecenie produkcyjne'!F18)</f>
        <v xml:space="preserve"> </v>
      </c>
      <c r="E13" s="113" t="str">
        <f>IF('Zlecenie produkcyjne'!I18=0," ",'Zlecenie produkcyjne'!I18)</f>
        <v xml:space="preserve"> </v>
      </c>
      <c r="F13" s="113" t="str">
        <f>IF(E13=" "," ",'Zlecenie klienta'!B39)</f>
        <v xml:space="preserve"> </v>
      </c>
      <c r="G13" s="113" t="str">
        <f>IF('Zlecenie klienta'!D39=1,$F$1," ")</f>
        <v xml:space="preserve"> </v>
      </c>
      <c r="H13" s="113" t="str">
        <f>IF('Zlecenie klienta'!E39=1,$F$1," ")</f>
        <v xml:space="preserve"> </v>
      </c>
      <c r="I13" s="113" t="str">
        <f>IF('Zlecenie klienta'!G39=1,$F$1," ")</f>
        <v xml:space="preserve"> </v>
      </c>
      <c r="J13" s="113" t="str">
        <f>IF('Zlecenie klienta'!H39=1,$F$1," ")</f>
        <v xml:space="preserve"> </v>
      </c>
      <c r="K13" s="118"/>
      <c r="L13" s="118"/>
      <c r="M13" s="118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</row>
    <row r="14" spans="1:54">
      <c r="A14" s="119" t="str">
        <f>IF(E14=" "," ",'Zlecenie produkcyjne'!J19)</f>
        <v xml:space="preserve"> </v>
      </c>
      <c r="B14" s="113" t="str">
        <f>IF('Zlecenie klienta'!C40="","",CR!$I$1)</f>
        <v/>
      </c>
      <c r="C14" s="113" t="str">
        <f>IF('Zlecenie produkcyjne'!C19=0," ",'Zlecenie produkcyjne'!C19)</f>
        <v xml:space="preserve"> </v>
      </c>
      <c r="D14" s="113" t="str">
        <f>IF('Zlecenie produkcyjne'!F19=0," ",'Zlecenie produkcyjne'!F19)</f>
        <v xml:space="preserve"> </v>
      </c>
      <c r="E14" s="113" t="str">
        <f>IF('Zlecenie produkcyjne'!I19=0," ",'Zlecenie produkcyjne'!I19)</f>
        <v xml:space="preserve"> </v>
      </c>
      <c r="F14" s="113" t="str">
        <f>IF(E14=" "," ",'Zlecenie klienta'!B40)</f>
        <v xml:space="preserve"> </v>
      </c>
      <c r="G14" s="113" t="str">
        <f>IF('Zlecenie klienta'!D40=1,$F$1," ")</f>
        <v xml:space="preserve"> </v>
      </c>
      <c r="H14" s="113" t="str">
        <f>IF('Zlecenie klienta'!E40=1,$F$1," ")</f>
        <v xml:space="preserve"> </v>
      </c>
      <c r="I14" s="113" t="str">
        <f>IF('Zlecenie klienta'!G40=1,$F$1," ")</f>
        <v xml:space="preserve"> </v>
      </c>
      <c r="J14" s="113" t="str">
        <f>IF('Zlecenie klienta'!H40=1,$F$1," ")</f>
        <v xml:space="preserve"> </v>
      </c>
      <c r="K14" s="118"/>
      <c r="L14" s="118"/>
      <c r="M14" s="118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</row>
    <row r="15" spans="1:54">
      <c r="A15" s="119" t="str">
        <f>IF(E15=" "," ",'Zlecenie produkcyjne'!J20)</f>
        <v xml:space="preserve"> </v>
      </c>
      <c r="B15" s="113" t="str">
        <f>IF('Zlecenie klienta'!C41="","",CR!$I$1)</f>
        <v/>
      </c>
      <c r="C15" s="113" t="str">
        <f>IF('Zlecenie produkcyjne'!C20=0," ",'Zlecenie produkcyjne'!C20)</f>
        <v xml:space="preserve"> </v>
      </c>
      <c r="D15" s="113" t="str">
        <f>IF('Zlecenie produkcyjne'!F20=0," ",'Zlecenie produkcyjne'!F20)</f>
        <v xml:space="preserve"> </v>
      </c>
      <c r="E15" s="113" t="str">
        <f>IF('Zlecenie produkcyjne'!I20=0," ",'Zlecenie produkcyjne'!I20)</f>
        <v xml:space="preserve"> </v>
      </c>
      <c r="F15" s="113" t="str">
        <f>IF(E15=" "," ",'Zlecenie klienta'!B41)</f>
        <v xml:space="preserve"> </v>
      </c>
      <c r="G15" s="113" t="str">
        <f>IF('Zlecenie klienta'!D41=1,$F$1," ")</f>
        <v xml:space="preserve"> </v>
      </c>
      <c r="H15" s="113" t="str">
        <f>IF('Zlecenie klienta'!E41=1,$F$1," ")</f>
        <v xml:space="preserve"> </v>
      </c>
      <c r="I15" s="113" t="str">
        <f>IF('Zlecenie klienta'!G41=1,$F$1," ")</f>
        <v xml:space="preserve"> </v>
      </c>
      <c r="J15" s="113" t="str">
        <f>IF('Zlecenie klienta'!H41=1,$F$1," ")</f>
        <v xml:space="preserve"> </v>
      </c>
      <c r="K15" s="118"/>
      <c r="L15" s="118"/>
      <c r="M15" s="118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</row>
    <row r="16" spans="1:54">
      <c r="A16" s="119" t="str">
        <f>IF(E16=" "," ",'Zlecenie produkcyjne'!J21)</f>
        <v xml:space="preserve"> </v>
      </c>
      <c r="B16" s="113" t="str">
        <f>IF('Zlecenie klienta'!C42="","",CR!$I$1)</f>
        <v/>
      </c>
      <c r="C16" s="113" t="str">
        <f>IF('Zlecenie produkcyjne'!C21=0," ",'Zlecenie produkcyjne'!C21)</f>
        <v xml:space="preserve"> </v>
      </c>
      <c r="D16" s="113" t="str">
        <f>IF('Zlecenie produkcyjne'!F21=0," ",'Zlecenie produkcyjne'!F21)</f>
        <v xml:space="preserve"> </v>
      </c>
      <c r="E16" s="113" t="str">
        <f>IF('Zlecenie produkcyjne'!I21=0," ",'Zlecenie produkcyjne'!I21)</f>
        <v xml:space="preserve"> </v>
      </c>
      <c r="F16" s="113" t="str">
        <f>IF(E16=" "," ",'Zlecenie klienta'!B42)</f>
        <v xml:space="preserve"> </v>
      </c>
      <c r="G16" s="113" t="str">
        <f>IF('Zlecenie klienta'!D42=1,$F$1," ")</f>
        <v xml:space="preserve"> </v>
      </c>
      <c r="H16" s="113" t="str">
        <f>IF('Zlecenie klienta'!E42=1,$F$1," ")</f>
        <v xml:space="preserve"> </v>
      </c>
      <c r="I16" s="113" t="str">
        <f>IF('Zlecenie klienta'!G42=1,$F$1," ")</f>
        <v xml:space="preserve"> </v>
      </c>
      <c r="J16" s="113" t="str">
        <f>IF('Zlecenie klienta'!H42=1,$F$1," ")</f>
        <v xml:space="preserve"> </v>
      </c>
      <c r="K16" s="118"/>
      <c r="L16" s="118"/>
      <c r="M16" s="118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</row>
    <row r="17" spans="1:54">
      <c r="A17" s="119" t="str">
        <f>IF(E17=" "," ",'Zlecenie produkcyjne'!J22)</f>
        <v xml:space="preserve"> </v>
      </c>
      <c r="B17" s="113" t="str">
        <f>IF('Zlecenie klienta'!C43="","",CR!$I$1)</f>
        <v/>
      </c>
      <c r="C17" s="113" t="str">
        <f>IF('Zlecenie produkcyjne'!C22=0," ",'Zlecenie produkcyjne'!C22)</f>
        <v xml:space="preserve"> </v>
      </c>
      <c r="D17" s="113" t="str">
        <f>IF('Zlecenie produkcyjne'!F22=0," ",'Zlecenie produkcyjne'!F22)</f>
        <v xml:space="preserve"> </v>
      </c>
      <c r="E17" s="113" t="str">
        <f>IF('Zlecenie produkcyjne'!I22=0," ",'Zlecenie produkcyjne'!I22)</f>
        <v xml:space="preserve"> </v>
      </c>
      <c r="F17" s="113" t="str">
        <f>IF(E17=" "," ",'Zlecenie klienta'!B43)</f>
        <v xml:space="preserve"> </v>
      </c>
      <c r="G17" s="113" t="str">
        <f>IF('Zlecenie klienta'!D43=1,$F$1," ")</f>
        <v xml:space="preserve"> </v>
      </c>
      <c r="H17" s="113" t="str">
        <f>IF('Zlecenie klienta'!E43=1,$F$1," ")</f>
        <v xml:space="preserve"> </v>
      </c>
      <c r="I17" s="113" t="str">
        <f>IF('Zlecenie klienta'!G43=1,$F$1," ")</f>
        <v xml:space="preserve"> </v>
      </c>
      <c r="J17" s="113" t="str">
        <f>IF('Zlecenie klienta'!H43=1,$F$1," ")</f>
        <v xml:space="preserve"> </v>
      </c>
      <c r="K17" s="118"/>
      <c r="L17" s="118"/>
      <c r="M17" s="118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</row>
    <row r="18" spans="1:54">
      <c r="A18" s="119" t="str">
        <f>IF(E18=" "," ",'Zlecenie produkcyjne'!J23)</f>
        <v xml:space="preserve"> </v>
      </c>
      <c r="B18" s="113" t="str">
        <f>IF('Zlecenie klienta'!C44="","",CR!$I$1)</f>
        <v/>
      </c>
      <c r="C18" s="113" t="str">
        <f>IF('Zlecenie produkcyjne'!C23=0," ",'Zlecenie produkcyjne'!C23)</f>
        <v xml:space="preserve"> </v>
      </c>
      <c r="D18" s="113" t="str">
        <f>IF('Zlecenie produkcyjne'!F23=0," ",'Zlecenie produkcyjne'!F23)</f>
        <v xml:space="preserve"> </v>
      </c>
      <c r="E18" s="113" t="str">
        <f>IF('Zlecenie produkcyjne'!I23=0," ",'Zlecenie produkcyjne'!I23)</f>
        <v xml:space="preserve"> </v>
      </c>
      <c r="F18" s="113" t="str">
        <f>IF(E18=" "," ",'Zlecenie klienta'!B44)</f>
        <v xml:space="preserve"> </v>
      </c>
      <c r="G18" s="113" t="str">
        <f>IF('Zlecenie klienta'!D44=1,$F$1," ")</f>
        <v xml:space="preserve"> </v>
      </c>
      <c r="H18" s="113" t="str">
        <f>IF('Zlecenie klienta'!E44=1,$F$1," ")</f>
        <v xml:space="preserve"> </v>
      </c>
      <c r="I18" s="113" t="str">
        <f>IF('Zlecenie klienta'!G44=1,$F$1," ")</f>
        <v xml:space="preserve"> </v>
      </c>
      <c r="J18" s="113" t="str">
        <f>IF('Zlecenie klienta'!H44=1,$F$1," ")</f>
        <v xml:space="preserve"> </v>
      </c>
      <c r="K18" s="118"/>
      <c r="L18" s="118"/>
      <c r="M18" s="118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</row>
    <row r="19" spans="1:54">
      <c r="A19" s="119" t="str">
        <f>IF(E19=" "," ",'Zlecenie produkcyjne'!J24)</f>
        <v xml:space="preserve"> </v>
      </c>
      <c r="B19" s="113" t="str">
        <f>IF('Zlecenie klienta'!C45="","",CR!$I$1)</f>
        <v/>
      </c>
      <c r="C19" s="113" t="str">
        <f>IF('Zlecenie produkcyjne'!C24=0," ",'Zlecenie produkcyjne'!C24)</f>
        <v xml:space="preserve"> </v>
      </c>
      <c r="D19" s="113" t="str">
        <f>IF('Zlecenie produkcyjne'!F24=0," ",'Zlecenie produkcyjne'!F24)</f>
        <v xml:space="preserve"> </v>
      </c>
      <c r="E19" s="113" t="str">
        <f>IF('Zlecenie produkcyjne'!I24=0," ",'Zlecenie produkcyjne'!I24)</f>
        <v xml:space="preserve"> </v>
      </c>
      <c r="F19" s="113" t="str">
        <f>IF(E19=" "," ",'Zlecenie klienta'!B45)</f>
        <v xml:space="preserve"> </v>
      </c>
      <c r="G19" s="113" t="str">
        <f>IF('Zlecenie klienta'!D45=1,$F$1," ")</f>
        <v xml:space="preserve"> </v>
      </c>
      <c r="H19" s="113" t="str">
        <f>IF('Zlecenie klienta'!E45=1,$F$1," ")</f>
        <v xml:space="preserve"> </v>
      </c>
      <c r="I19" s="113" t="str">
        <f>IF('Zlecenie klienta'!G45=1,$F$1," ")</f>
        <v xml:space="preserve"> </v>
      </c>
      <c r="J19" s="113" t="str">
        <f>IF('Zlecenie klienta'!H45=1,$F$1," ")</f>
        <v xml:space="preserve"> </v>
      </c>
      <c r="K19" s="118"/>
      <c r="L19" s="118"/>
      <c r="M19" s="118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</row>
    <row r="20" spans="1:54">
      <c r="A20" s="119" t="str">
        <f>IF(E20=" "," ",'Zlecenie produkcyjne'!J25)</f>
        <v xml:space="preserve"> </v>
      </c>
      <c r="B20" s="113" t="str">
        <f>IF('Zlecenie klienta'!C46="","",CR!$I$1)</f>
        <v/>
      </c>
      <c r="C20" s="113" t="str">
        <f>IF('Zlecenie produkcyjne'!C25=0," ",'Zlecenie produkcyjne'!C25)</f>
        <v xml:space="preserve"> </v>
      </c>
      <c r="D20" s="113" t="str">
        <f>IF('Zlecenie produkcyjne'!F25=0," ",'Zlecenie produkcyjne'!F25)</f>
        <v xml:space="preserve"> </v>
      </c>
      <c r="E20" s="113" t="str">
        <f>IF('Zlecenie produkcyjne'!I25=0," ",'Zlecenie produkcyjne'!I25)</f>
        <v xml:space="preserve"> </v>
      </c>
      <c r="F20" s="113" t="str">
        <f>IF(E20=" "," ",'Zlecenie klienta'!B46)</f>
        <v xml:space="preserve"> </v>
      </c>
      <c r="G20" s="113" t="str">
        <f>IF('Zlecenie klienta'!D46=1,$F$1," ")</f>
        <v xml:space="preserve"> </v>
      </c>
      <c r="H20" s="113" t="str">
        <f>IF('Zlecenie klienta'!E46=1,$F$1," ")</f>
        <v xml:space="preserve"> </v>
      </c>
      <c r="I20" s="113" t="str">
        <f>IF('Zlecenie klienta'!G46=1,$F$1," ")</f>
        <v xml:space="preserve"> </v>
      </c>
      <c r="J20" s="113" t="str">
        <f>IF('Zlecenie klienta'!H46=1,$F$1," ")</f>
        <v xml:space="preserve"> </v>
      </c>
      <c r="K20" s="118"/>
      <c r="L20" s="118"/>
      <c r="M20" s="118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</row>
    <row r="21" spans="1:54">
      <c r="A21" s="119" t="str">
        <f>IF(E21=" "," ",'Zlecenie produkcyjne'!J26)</f>
        <v xml:space="preserve"> </v>
      </c>
      <c r="B21" s="113" t="str">
        <f>IF('Zlecenie klienta'!C47="","",CR!$I$1)</f>
        <v/>
      </c>
      <c r="C21" s="113" t="str">
        <f>IF('Zlecenie produkcyjne'!C26=0," ",'Zlecenie produkcyjne'!C26)</f>
        <v xml:space="preserve"> </v>
      </c>
      <c r="D21" s="113" t="str">
        <f>IF('Zlecenie produkcyjne'!F26=0," ",'Zlecenie produkcyjne'!F26)</f>
        <v xml:space="preserve"> </v>
      </c>
      <c r="E21" s="113" t="str">
        <f>IF('Zlecenie produkcyjne'!I26=0," ",'Zlecenie produkcyjne'!I26)</f>
        <v xml:space="preserve"> </v>
      </c>
      <c r="F21" s="113" t="str">
        <f>IF(E21=" "," ",'Zlecenie klienta'!B47)</f>
        <v xml:space="preserve"> </v>
      </c>
      <c r="G21" s="113" t="str">
        <f>IF('Zlecenie klienta'!D47=1,$F$1," ")</f>
        <v xml:space="preserve"> </v>
      </c>
      <c r="H21" s="113" t="str">
        <f>IF('Zlecenie klienta'!E47=1,$F$1," ")</f>
        <v xml:space="preserve"> </v>
      </c>
      <c r="I21" s="113" t="str">
        <f>IF('Zlecenie klienta'!G47=1,$F$1," ")</f>
        <v xml:space="preserve"> </v>
      </c>
      <c r="J21" s="113" t="str">
        <f>IF('Zlecenie klienta'!H47=1,$F$1," ")</f>
        <v xml:space="preserve"> </v>
      </c>
      <c r="K21" s="118"/>
      <c r="L21" s="118"/>
      <c r="M21" s="118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</row>
    <row r="22" spans="1:54">
      <c r="A22" s="119" t="str">
        <f>IF(E22=" "," ",'Zlecenie produkcyjne'!J27)</f>
        <v xml:space="preserve"> </v>
      </c>
      <c r="B22" s="113" t="str">
        <f>IF('Zlecenie klienta'!C48="","",CR!$I$1)</f>
        <v/>
      </c>
      <c r="C22" s="113" t="str">
        <f>IF('Zlecenie produkcyjne'!C27=0," ",'Zlecenie produkcyjne'!C27)</f>
        <v xml:space="preserve"> </v>
      </c>
      <c r="D22" s="113" t="str">
        <f>IF('Zlecenie produkcyjne'!F27=0," ",'Zlecenie produkcyjne'!F27)</f>
        <v xml:space="preserve"> </v>
      </c>
      <c r="E22" s="113" t="str">
        <f>IF('Zlecenie produkcyjne'!I27=0," ",'Zlecenie produkcyjne'!I27)</f>
        <v xml:space="preserve"> </v>
      </c>
      <c r="F22" s="113" t="str">
        <f>IF(E22=" "," ",'Zlecenie klienta'!B48)</f>
        <v xml:space="preserve"> </v>
      </c>
      <c r="G22" s="113" t="str">
        <f>IF('Zlecenie klienta'!D48=1,$F$1," ")</f>
        <v xml:space="preserve"> </v>
      </c>
      <c r="H22" s="113" t="str">
        <f>IF('Zlecenie klienta'!E48=1,$F$1," ")</f>
        <v xml:space="preserve"> </v>
      </c>
      <c r="I22" s="113" t="str">
        <f>IF('Zlecenie klienta'!G48=1,$F$1," ")</f>
        <v xml:space="preserve"> </v>
      </c>
      <c r="J22" s="113" t="str">
        <f>IF('Zlecenie klienta'!H48=1,$F$1," ")</f>
        <v xml:space="preserve"> </v>
      </c>
      <c r="K22" s="118"/>
      <c r="L22" s="118"/>
      <c r="M22" s="118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</row>
    <row r="23" spans="1:54">
      <c r="A23" s="119" t="str">
        <f>IF(E23=" "," ",'Zlecenie produkcyjne'!J28)</f>
        <v xml:space="preserve"> </v>
      </c>
      <c r="B23" s="113" t="str">
        <f>IF('Zlecenie klienta'!C49="","",CR!$I$1)</f>
        <v/>
      </c>
      <c r="C23" s="113" t="str">
        <f>IF('Zlecenie produkcyjne'!C28=0," ",'Zlecenie produkcyjne'!C28)</f>
        <v xml:space="preserve"> </v>
      </c>
      <c r="D23" s="113" t="str">
        <f>IF('Zlecenie produkcyjne'!F28=0," ",'Zlecenie produkcyjne'!F28)</f>
        <v xml:space="preserve"> </v>
      </c>
      <c r="E23" s="113" t="str">
        <f>IF('Zlecenie produkcyjne'!I28=0," ",'Zlecenie produkcyjne'!I28)</f>
        <v xml:space="preserve"> </v>
      </c>
      <c r="F23" s="113" t="str">
        <f>IF(E23=" "," ",'Zlecenie klienta'!B49)</f>
        <v xml:space="preserve"> </v>
      </c>
      <c r="G23" s="113" t="str">
        <f>IF('Zlecenie klienta'!D49=1,$F$1," ")</f>
        <v xml:space="preserve"> </v>
      </c>
      <c r="H23" s="113" t="str">
        <f>IF('Zlecenie klienta'!E49=1,$F$1," ")</f>
        <v xml:space="preserve"> </v>
      </c>
      <c r="I23" s="113" t="str">
        <f>IF('Zlecenie klienta'!G49=1,$F$1," ")</f>
        <v xml:space="preserve"> </v>
      </c>
      <c r="J23" s="113" t="str">
        <f>IF('Zlecenie klienta'!H49=1,$F$1," ")</f>
        <v xml:space="preserve"> </v>
      </c>
      <c r="K23" s="118"/>
      <c r="L23" s="118"/>
      <c r="M23" s="118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</row>
    <row r="24" spans="1:54">
      <c r="A24" s="119" t="str">
        <f>IF(E24=" "," ",'Zlecenie produkcyjne'!J29)</f>
        <v xml:space="preserve"> </v>
      </c>
      <c r="B24" s="113" t="str">
        <f>IF('Zlecenie klienta'!C50="","",CR!$I$1)</f>
        <v/>
      </c>
      <c r="C24" s="113" t="str">
        <f>IF('Zlecenie produkcyjne'!C29=0," ",'Zlecenie produkcyjne'!C29)</f>
        <v xml:space="preserve"> </v>
      </c>
      <c r="D24" s="113" t="str">
        <f>IF('Zlecenie produkcyjne'!F29=0," ",'Zlecenie produkcyjne'!F29)</f>
        <v xml:space="preserve"> </v>
      </c>
      <c r="E24" s="113" t="str">
        <f>IF('Zlecenie produkcyjne'!I29=0," ",'Zlecenie produkcyjne'!I29)</f>
        <v xml:space="preserve"> </v>
      </c>
      <c r="F24" s="113" t="str">
        <f>IF(E24=" "," ",'Zlecenie klienta'!B50)</f>
        <v xml:space="preserve"> </v>
      </c>
      <c r="G24" s="113" t="str">
        <f>IF('Zlecenie klienta'!D50=1,$F$1," ")</f>
        <v xml:space="preserve"> </v>
      </c>
      <c r="H24" s="113" t="str">
        <f>IF('Zlecenie klienta'!E50=1,$F$1," ")</f>
        <v xml:space="preserve"> </v>
      </c>
      <c r="I24" s="113" t="str">
        <f>IF('Zlecenie klienta'!G50=1,$F$1," ")</f>
        <v xml:space="preserve"> </v>
      </c>
      <c r="J24" s="113" t="str">
        <f>IF('Zlecenie klienta'!H50=1,$F$1," ")</f>
        <v xml:space="preserve"> </v>
      </c>
      <c r="K24" s="118"/>
      <c r="L24" s="118"/>
      <c r="M24" s="118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</row>
    <row r="25" spans="1:54">
      <c r="A25" s="119" t="str">
        <f>IF(E25=" "," ",'Zlecenie produkcyjne'!J30)</f>
        <v xml:space="preserve"> </v>
      </c>
      <c r="B25" s="113" t="str">
        <f>IF('Zlecenie klienta'!C51="","",CR!$I$1)</f>
        <v/>
      </c>
      <c r="C25" s="113" t="str">
        <f>IF('Zlecenie produkcyjne'!C30=0," ",'Zlecenie produkcyjne'!C30)</f>
        <v xml:space="preserve"> </v>
      </c>
      <c r="D25" s="113" t="str">
        <f>IF('Zlecenie produkcyjne'!F30=0," ",'Zlecenie produkcyjne'!F30)</f>
        <v xml:space="preserve"> </v>
      </c>
      <c r="E25" s="113" t="str">
        <f>IF('Zlecenie produkcyjne'!I30=0," ",'Zlecenie produkcyjne'!I30)</f>
        <v xml:space="preserve"> </v>
      </c>
      <c r="F25" s="113" t="str">
        <f>IF(E25=" "," ",'Zlecenie klienta'!B51)</f>
        <v xml:space="preserve"> </v>
      </c>
      <c r="G25" s="113" t="str">
        <f>IF('Zlecenie klienta'!D51=1,$F$1," ")</f>
        <v xml:space="preserve"> </v>
      </c>
      <c r="H25" s="113" t="str">
        <f>IF('Zlecenie klienta'!E51=1,$F$1," ")</f>
        <v xml:space="preserve"> </v>
      </c>
      <c r="I25" s="113" t="str">
        <f>IF('Zlecenie klienta'!G51=1,$F$1," ")</f>
        <v xml:space="preserve"> </v>
      </c>
      <c r="J25" s="113" t="str">
        <f>IF('Zlecenie klienta'!H51=1,$F$1," ")</f>
        <v xml:space="preserve"> </v>
      </c>
      <c r="K25" s="118"/>
      <c r="L25" s="118"/>
      <c r="M25" s="118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</row>
    <row r="26" spans="1:54">
      <c r="A26" s="119" t="str">
        <f>IF(E26=" "," ",'Zlecenie produkcyjne'!J31)</f>
        <v xml:space="preserve"> </v>
      </c>
      <c r="B26" s="113" t="str">
        <f>IF('Zlecenie klienta'!C52="","",CR!$I$1)</f>
        <v/>
      </c>
      <c r="C26" s="113" t="str">
        <f>IF('Zlecenie produkcyjne'!C31=0," ",'Zlecenie produkcyjne'!C31)</f>
        <v xml:space="preserve"> </v>
      </c>
      <c r="D26" s="113" t="str">
        <f>IF('Zlecenie produkcyjne'!F31=0," ",'Zlecenie produkcyjne'!F31)</f>
        <v xml:space="preserve"> </v>
      </c>
      <c r="E26" s="113" t="str">
        <f>IF('Zlecenie produkcyjne'!I31=0," ",'Zlecenie produkcyjne'!I31)</f>
        <v xml:space="preserve"> </v>
      </c>
      <c r="F26" s="113" t="str">
        <f>IF(E26=" "," ",'Zlecenie klienta'!B52)</f>
        <v xml:space="preserve"> </v>
      </c>
      <c r="G26" s="113" t="str">
        <f>IF('Zlecenie klienta'!D52=1,$F$1," ")</f>
        <v xml:space="preserve"> </v>
      </c>
      <c r="H26" s="113" t="str">
        <f>IF('Zlecenie klienta'!E52=1,$F$1," ")</f>
        <v xml:space="preserve"> </v>
      </c>
      <c r="I26" s="113" t="str">
        <f>IF('Zlecenie klienta'!G52=1,$F$1," ")</f>
        <v xml:space="preserve"> </v>
      </c>
      <c r="J26" s="113" t="str">
        <f>IF('Zlecenie klienta'!H52=1,$F$1," ")</f>
        <v xml:space="preserve"> </v>
      </c>
      <c r="K26" s="118"/>
      <c r="L26" s="118"/>
      <c r="M26" s="118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</row>
    <row r="27" spans="1:54">
      <c r="A27" s="119" t="str">
        <f>IF(E27=" "," ",'Zlecenie produkcyjne'!J32)</f>
        <v xml:space="preserve"> </v>
      </c>
      <c r="B27" s="113" t="str">
        <f>IF('Zlecenie klienta'!C53="","",CR!$I$1)</f>
        <v/>
      </c>
      <c r="C27" s="113" t="str">
        <f>IF('Zlecenie produkcyjne'!C32=0," ",'Zlecenie produkcyjne'!C32)</f>
        <v xml:space="preserve"> </v>
      </c>
      <c r="D27" s="113" t="str">
        <f>IF('Zlecenie produkcyjne'!F32=0," ",'Zlecenie produkcyjne'!F32)</f>
        <v xml:space="preserve"> </v>
      </c>
      <c r="E27" s="113" t="str">
        <f>IF('Zlecenie produkcyjne'!I32=0," ",'Zlecenie produkcyjne'!I32)</f>
        <v xml:space="preserve"> </v>
      </c>
      <c r="F27" s="113" t="str">
        <f>IF(E27=" "," ",'Zlecenie klienta'!B53)</f>
        <v xml:space="preserve"> </v>
      </c>
      <c r="G27" s="113" t="str">
        <f>IF('Zlecenie klienta'!D53=1,$F$1," ")</f>
        <v xml:space="preserve"> </v>
      </c>
      <c r="H27" s="113" t="str">
        <f>IF('Zlecenie klienta'!E53=1,$F$1," ")</f>
        <v xml:space="preserve"> </v>
      </c>
      <c r="I27" s="113" t="str">
        <f>IF('Zlecenie klienta'!G53=1,$F$1," ")</f>
        <v xml:space="preserve"> </v>
      </c>
      <c r="J27" s="113" t="str">
        <f>IF('Zlecenie klienta'!H53=1,$F$1," ")</f>
        <v xml:space="preserve"> </v>
      </c>
      <c r="K27" s="118"/>
      <c r="L27" s="118"/>
      <c r="M27" s="118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</row>
    <row r="28" spans="1:54">
      <c r="A28" s="119" t="str">
        <f>IF(E28=" "," ",'Zlecenie produkcyjne'!J33)</f>
        <v xml:space="preserve"> </v>
      </c>
      <c r="B28" s="113" t="str">
        <f>IF('Zlecenie klienta'!C54="","",CR!$I$1)</f>
        <v/>
      </c>
      <c r="C28" s="113" t="str">
        <f>IF('Zlecenie produkcyjne'!C33=0," ",'Zlecenie produkcyjne'!C33)</f>
        <v xml:space="preserve"> </v>
      </c>
      <c r="D28" s="113" t="str">
        <f>IF('Zlecenie produkcyjne'!F33=0," ",'Zlecenie produkcyjne'!F33)</f>
        <v xml:space="preserve"> </v>
      </c>
      <c r="E28" s="113" t="str">
        <f>IF('Zlecenie produkcyjne'!I33=0," ",'Zlecenie produkcyjne'!I33)</f>
        <v xml:space="preserve"> </v>
      </c>
      <c r="F28" s="113" t="str">
        <f>IF(E28=" "," ",'Zlecenie klienta'!B54)</f>
        <v xml:space="preserve"> </v>
      </c>
      <c r="G28" s="113" t="str">
        <f>IF('Zlecenie klienta'!D54=1,$F$1," ")</f>
        <v xml:space="preserve"> </v>
      </c>
      <c r="H28" s="113" t="str">
        <f>IF('Zlecenie klienta'!E54=1,$F$1," ")</f>
        <v xml:space="preserve"> </v>
      </c>
      <c r="I28" s="113" t="str">
        <f>IF('Zlecenie klienta'!G54=1,$F$1," ")</f>
        <v xml:space="preserve"> </v>
      </c>
      <c r="J28" s="113" t="str">
        <f>IF('Zlecenie klienta'!H54=1,$F$1," ")</f>
        <v xml:space="preserve"> </v>
      </c>
      <c r="K28" s="118"/>
      <c r="L28" s="118"/>
      <c r="M28" s="118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</row>
    <row r="29" spans="1:54">
      <c r="A29" s="119" t="str">
        <f>IF(E29=" "," ",'Zlecenie produkcyjne'!J34)</f>
        <v xml:space="preserve"> </v>
      </c>
      <c r="B29" s="113" t="str">
        <f>IF('Zlecenie klienta'!C55="","",CR!$I$1)</f>
        <v/>
      </c>
      <c r="C29" s="113" t="str">
        <f>IF('Zlecenie produkcyjne'!C34=0," ",'Zlecenie produkcyjne'!C34)</f>
        <v xml:space="preserve"> </v>
      </c>
      <c r="D29" s="113" t="str">
        <f>IF('Zlecenie produkcyjne'!F34=0," ",'Zlecenie produkcyjne'!F34)</f>
        <v xml:space="preserve"> </v>
      </c>
      <c r="E29" s="113" t="str">
        <f>IF('Zlecenie produkcyjne'!I34=0," ",'Zlecenie produkcyjne'!I34)</f>
        <v xml:space="preserve"> </v>
      </c>
      <c r="F29" s="113" t="str">
        <f>IF(E29=" "," ",'Zlecenie klienta'!B55)</f>
        <v xml:space="preserve"> </v>
      </c>
      <c r="G29" s="113" t="str">
        <f>IF('Zlecenie klienta'!D55=1,$F$1," ")</f>
        <v xml:space="preserve"> </v>
      </c>
      <c r="H29" s="113" t="str">
        <f>IF('Zlecenie klienta'!E55=1,$F$1," ")</f>
        <v xml:space="preserve"> </v>
      </c>
      <c r="I29" s="113" t="str">
        <f>IF('Zlecenie klienta'!G55=1,$F$1," ")</f>
        <v xml:space="preserve"> </v>
      </c>
      <c r="J29" s="113" t="str">
        <f>IF('Zlecenie klienta'!H55=1,$F$1," ")</f>
        <v xml:space="preserve"> </v>
      </c>
      <c r="K29" s="118"/>
      <c r="L29" s="118"/>
      <c r="M29" s="118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</row>
    <row r="30" spans="1:54">
      <c r="A30" s="119" t="str">
        <f>IF(E30=" "," ",'Zlecenie produkcyjne'!J35)</f>
        <v xml:space="preserve"> </v>
      </c>
      <c r="B30" s="113" t="str">
        <f>IF('Zlecenie klienta'!C56="","",CR!$I$1)</f>
        <v/>
      </c>
      <c r="C30" s="113" t="str">
        <f>IF('Zlecenie produkcyjne'!C35=0," ",'Zlecenie produkcyjne'!C35)</f>
        <v xml:space="preserve"> </v>
      </c>
      <c r="D30" s="113" t="str">
        <f>IF('Zlecenie produkcyjne'!F35=0," ",'Zlecenie produkcyjne'!F35)</f>
        <v xml:space="preserve"> </v>
      </c>
      <c r="E30" s="113" t="str">
        <f>IF('Zlecenie produkcyjne'!I35=0," ",'Zlecenie produkcyjne'!I35)</f>
        <v xml:space="preserve"> </v>
      </c>
      <c r="F30" s="113" t="str">
        <f>IF(E30=" "," ",'Zlecenie klienta'!B56)</f>
        <v xml:space="preserve"> </v>
      </c>
      <c r="G30" s="113" t="str">
        <f>IF('Zlecenie klienta'!D56=1,$F$1," ")</f>
        <v xml:space="preserve"> </v>
      </c>
      <c r="H30" s="113" t="str">
        <f>IF('Zlecenie klienta'!E56=1,$F$1," ")</f>
        <v xml:space="preserve"> </v>
      </c>
      <c r="I30" s="113" t="str">
        <f>IF('Zlecenie klienta'!G56=1,$F$1," ")</f>
        <v xml:space="preserve"> </v>
      </c>
      <c r="J30" s="113" t="str">
        <f>IF('Zlecenie klienta'!H56=1,$F$1," ")</f>
        <v xml:space="preserve"> </v>
      </c>
      <c r="K30" s="118"/>
      <c r="L30" s="118"/>
      <c r="M30" s="118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</row>
    <row r="31" spans="1:54">
      <c r="A31" s="119" t="str">
        <f>IF(E31=" "," ",'Zlecenie produkcyjne'!J36)</f>
        <v xml:space="preserve"> </v>
      </c>
      <c r="B31" s="113" t="str">
        <f>IF('Zlecenie klienta'!C57="","",CR!$I$1)</f>
        <v/>
      </c>
      <c r="C31" s="113" t="str">
        <f>IF('Zlecenie produkcyjne'!C36=0," ",'Zlecenie produkcyjne'!C36)</f>
        <v xml:space="preserve"> </v>
      </c>
      <c r="D31" s="113" t="str">
        <f>IF('Zlecenie produkcyjne'!F36=0," ",'Zlecenie produkcyjne'!F36)</f>
        <v xml:space="preserve"> </v>
      </c>
      <c r="E31" s="113" t="str">
        <f>IF('Zlecenie produkcyjne'!I36=0," ",'Zlecenie produkcyjne'!I36)</f>
        <v xml:space="preserve"> </v>
      </c>
      <c r="F31" s="113" t="str">
        <f>IF(E31=" "," ",'Zlecenie klienta'!B57)</f>
        <v xml:space="preserve"> </v>
      </c>
      <c r="G31" s="113" t="str">
        <f>IF('Zlecenie klienta'!D57=1,$F$1," ")</f>
        <v xml:space="preserve"> </v>
      </c>
      <c r="H31" s="113" t="str">
        <f>IF('Zlecenie klienta'!E57=1,$F$1," ")</f>
        <v xml:space="preserve"> </v>
      </c>
      <c r="I31" s="113" t="str">
        <f>IF('Zlecenie klienta'!G57=1,$F$1," ")</f>
        <v xml:space="preserve"> </v>
      </c>
      <c r="J31" s="113" t="str">
        <f>IF('Zlecenie klienta'!H57=1,$F$1," ")</f>
        <v xml:space="preserve"> </v>
      </c>
      <c r="K31" s="118"/>
      <c r="L31" s="118"/>
      <c r="M31" s="118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</row>
    <row r="32" spans="1:54">
      <c r="A32" s="119" t="str">
        <f>IF(E32=" "," ",'Zlecenie produkcyjne'!J37)</f>
        <v xml:space="preserve"> </v>
      </c>
      <c r="B32" s="113" t="str">
        <f>IF('Zlecenie klienta'!C58="","",CR!$I$1)</f>
        <v/>
      </c>
      <c r="C32" s="113" t="str">
        <f>IF('Zlecenie produkcyjne'!C37=0," ",'Zlecenie produkcyjne'!C37)</f>
        <v xml:space="preserve"> </v>
      </c>
      <c r="D32" s="113" t="str">
        <f>IF('Zlecenie produkcyjne'!F37=0," ",'Zlecenie produkcyjne'!F37)</f>
        <v xml:space="preserve"> </v>
      </c>
      <c r="E32" s="113" t="str">
        <f>IF('Zlecenie produkcyjne'!I37=0," ",'Zlecenie produkcyjne'!I37)</f>
        <v xml:space="preserve"> </v>
      </c>
      <c r="F32" s="113" t="str">
        <f>IF(E32=" "," ",'Zlecenie klienta'!B58)</f>
        <v xml:space="preserve"> </v>
      </c>
      <c r="G32" s="113" t="str">
        <f>IF('Zlecenie klienta'!D58=1,$F$1," ")</f>
        <v xml:space="preserve"> </v>
      </c>
      <c r="H32" s="113" t="str">
        <f>IF('Zlecenie klienta'!E58=1,$F$1," ")</f>
        <v xml:space="preserve"> </v>
      </c>
      <c r="I32" s="113" t="str">
        <f>IF('Zlecenie klienta'!G58=1,$F$1," ")</f>
        <v xml:space="preserve"> </v>
      </c>
      <c r="J32" s="113" t="str">
        <f>IF('Zlecenie klienta'!H58=1,$F$1," ")</f>
        <v xml:space="preserve"> </v>
      </c>
      <c r="K32" s="118"/>
      <c r="L32" s="118"/>
      <c r="M32" s="118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</row>
    <row r="33" spans="1:54">
      <c r="A33" s="119" t="str">
        <f>IF(E33=" "," ",'Zlecenie produkcyjne'!J38)</f>
        <v xml:space="preserve"> </v>
      </c>
      <c r="B33" s="113" t="str">
        <f>IF('Zlecenie klienta'!C59="","",CR!$I$1)</f>
        <v/>
      </c>
      <c r="C33" s="113" t="str">
        <f>IF('Zlecenie produkcyjne'!C38=0," ",'Zlecenie produkcyjne'!C38)</f>
        <v xml:space="preserve"> </v>
      </c>
      <c r="D33" s="113" t="str">
        <f>IF('Zlecenie produkcyjne'!F38=0," ",'Zlecenie produkcyjne'!F38)</f>
        <v xml:space="preserve"> </v>
      </c>
      <c r="E33" s="113" t="str">
        <f>IF('Zlecenie produkcyjne'!I38=0," ",'Zlecenie produkcyjne'!I38)</f>
        <v xml:space="preserve"> </v>
      </c>
      <c r="F33" s="113" t="str">
        <f>IF(E33=" "," ",'Zlecenie klienta'!B59)</f>
        <v xml:space="preserve"> </v>
      </c>
      <c r="G33" s="113" t="str">
        <f>IF('Zlecenie klienta'!D59=1,$F$1," ")</f>
        <v xml:space="preserve"> </v>
      </c>
      <c r="H33" s="113" t="str">
        <f>IF('Zlecenie klienta'!E59=1,$F$1," ")</f>
        <v xml:space="preserve"> </v>
      </c>
      <c r="I33" s="113" t="str">
        <f>IF('Zlecenie klienta'!G59=1,$F$1," ")</f>
        <v xml:space="preserve"> </v>
      </c>
      <c r="J33" s="113" t="str">
        <f>IF('Zlecenie klienta'!H59=1,$F$1," ")</f>
        <v xml:space="preserve"> </v>
      </c>
      <c r="K33" s="118"/>
      <c r="L33" s="118"/>
      <c r="M33" s="118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</row>
    <row r="34" spans="1:54">
      <c r="A34" s="118"/>
      <c r="B34" s="113"/>
      <c r="C34" s="113"/>
      <c r="D34" s="113"/>
      <c r="E34" s="113"/>
      <c r="F34" s="113"/>
      <c r="G34" s="113"/>
      <c r="H34" s="113"/>
      <c r="I34" s="113"/>
      <c r="J34" s="113"/>
      <c r="K34" s="118"/>
      <c r="L34" s="118"/>
      <c r="M34" s="118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</row>
    <row r="35" spans="1:54">
      <c r="A35" s="118"/>
      <c r="B35" s="113"/>
      <c r="C35" s="113"/>
      <c r="D35" s="113"/>
      <c r="E35" s="113"/>
      <c r="F35" s="113"/>
      <c r="G35" s="113"/>
      <c r="H35" s="113"/>
      <c r="I35" s="113"/>
      <c r="J35" s="113"/>
      <c r="K35" s="118"/>
      <c r="L35" s="118"/>
      <c r="M35" s="118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</row>
    <row r="36" spans="1:54">
      <c r="A36" s="118"/>
      <c r="B36" s="113"/>
      <c r="C36" s="113"/>
      <c r="D36" s="113"/>
      <c r="E36" s="113"/>
      <c r="F36" s="113"/>
      <c r="G36" s="113"/>
      <c r="H36" s="113"/>
      <c r="I36" s="113"/>
      <c r="J36" s="113"/>
      <c r="K36" s="118"/>
      <c r="L36" s="118"/>
      <c r="M36" s="118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</row>
    <row r="37" spans="1:54">
      <c r="A37" s="118"/>
      <c r="B37" s="113"/>
      <c r="C37" s="113"/>
      <c r="D37" s="113"/>
      <c r="E37" s="113"/>
      <c r="F37" s="113"/>
      <c r="G37" s="113"/>
      <c r="H37" s="113"/>
      <c r="I37" s="113"/>
      <c r="J37" s="113"/>
      <c r="K37" s="118"/>
      <c r="L37" s="118"/>
      <c r="M37" s="118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</row>
    <row r="38" spans="1:54">
      <c r="A38" s="118"/>
      <c r="B38" s="113"/>
      <c r="C38" s="113"/>
      <c r="D38" s="113"/>
      <c r="E38" s="113"/>
      <c r="F38" s="113"/>
      <c r="G38" s="113"/>
      <c r="H38" s="113"/>
      <c r="I38" s="113"/>
      <c r="J38" s="113"/>
      <c r="K38" s="118"/>
      <c r="L38" s="118"/>
      <c r="M38" s="118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</row>
    <row r="39" spans="1:54">
      <c r="A39" s="118"/>
      <c r="B39" s="113"/>
      <c r="C39" s="113"/>
      <c r="D39" s="113"/>
      <c r="E39" s="113"/>
      <c r="F39" s="113"/>
      <c r="G39" s="113"/>
      <c r="H39" s="113"/>
      <c r="I39" s="113"/>
      <c r="J39" s="113"/>
      <c r="K39" s="118"/>
      <c r="L39" s="118"/>
      <c r="M39" s="118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</row>
    <row r="40" spans="1:54">
      <c r="A40" s="118"/>
      <c r="B40" s="113"/>
      <c r="C40" s="113"/>
      <c r="D40" s="113"/>
      <c r="E40" s="113"/>
      <c r="F40" s="113"/>
      <c r="G40" s="113"/>
      <c r="H40" s="113"/>
      <c r="I40" s="113"/>
      <c r="J40" s="113"/>
      <c r="K40" s="118"/>
      <c r="L40" s="118"/>
      <c r="M40" s="118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</row>
    <row r="41" spans="1:54">
      <c r="A41" s="118"/>
      <c r="B41" s="113"/>
      <c r="C41" s="113"/>
      <c r="D41" s="113"/>
      <c r="E41" s="113"/>
      <c r="F41" s="113"/>
      <c r="G41" s="113"/>
      <c r="H41" s="113"/>
      <c r="I41" s="113"/>
      <c r="J41" s="113"/>
      <c r="K41" s="118"/>
      <c r="L41" s="118"/>
      <c r="M41" s="118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</row>
    <row r="42" spans="1:54">
      <c r="A42" s="118"/>
      <c r="B42" s="113"/>
      <c r="C42" s="113"/>
      <c r="D42" s="113"/>
      <c r="E42" s="113"/>
      <c r="F42" s="113"/>
      <c r="G42" s="113"/>
      <c r="H42" s="113"/>
      <c r="I42" s="113"/>
      <c r="J42" s="113"/>
      <c r="K42" s="118"/>
      <c r="L42" s="118"/>
      <c r="M42" s="118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</row>
    <row r="43" spans="1:54">
      <c r="A43" s="118"/>
      <c r="B43" s="113"/>
      <c r="C43" s="113"/>
      <c r="D43" s="113"/>
      <c r="E43" s="113"/>
      <c r="F43" s="113"/>
      <c r="G43" s="113"/>
      <c r="H43" s="113"/>
      <c r="I43" s="113"/>
      <c r="J43" s="113"/>
      <c r="K43" s="118"/>
      <c r="L43" s="118"/>
      <c r="M43" s="118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</row>
    <row r="44" spans="1:54">
      <c r="A44" s="118"/>
      <c r="B44" s="113"/>
      <c r="C44" s="113"/>
      <c r="D44" s="113"/>
      <c r="E44" s="113"/>
      <c r="F44" s="113"/>
      <c r="G44" s="113"/>
      <c r="H44" s="113"/>
      <c r="I44" s="113"/>
      <c r="J44" s="113"/>
      <c r="K44" s="118"/>
      <c r="L44" s="118"/>
      <c r="M44" s="118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</row>
    <row r="45" spans="1:54">
      <c r="A45" s="118"/>
      <c r="B45" s="113"/>
      <c r="C45" s="113"/>
      <c r="D45" s="113"/>
      <c r="E45" s="113"/>
      <c r="F45" s="113"/>
      <c r="G45" s="113"/>
      <c r="H45" s="113"/>
      <c r="I45" s="113"/>
      <c r="J45" s="113"/>
      <c r="K45" s="118"/>
      <c r="L45" s="118"/>
      <c r="M45" s="118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</row>
    <row r="46" spans="1:54">
      <c r="A46" s="118"/>
      <c r="B46" s="113"/>
      <c r="C46" s="113"/>
      <c r="D46" s="113"/>
      <c r="E46" s="113"/>
      <c r="F46" s="113"/>
      <c r="G46" s="113"/>
      <c r="H46" s="113"/>
      <c r="I46" s="113"/>
      <c r="J46" s="113"/>
      <c r="K46" s="118"/>
      <c r="L46" s="118"/>
      <c r="M46" s="118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</row>
    <row r="47" spans="1:54">
      <c r="A47" s="118"/>
      <c r="B47" s="113"/>
      <c r="C47" s="113"/>
      <c r="D47" s="113"/>
      <c r="E47" s="113"/>
      <c r="F47" s="113"/>
      <c r="G47" s="113"/>
      <c r="H47" s="113"/>
      <c r="I47" s="113"/>
      <c r="J47" s="113"/>
      <c r="K47" s="118"/>
      <c r="L47" s="118"/>
      <c r="M47" s="118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</row>
    <row r="48" spans="1:54">
      <c r="A48" s="118"/>
      <c r="B48" s="113"/>
      <c r="C48" s="113"/>
      <c r="D48" s="113"/>
      <c r="E48" s="113"/>
      <c r="F48" s="113"/>
      <c r="G48" s="113"/>
      <c r="H48" s="113"/>
      <c r="I48" s="113"/>
      <c r="J48" s="113"/>
      <c r="K48" s="118"/>
      <c r="L48" s="118"/>
      <c r="M48" s="118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</row>
    <row r="49" spans="1:54">
      <c r="A49" s="118"/>
      <c r="B49" s="113"/>
      <c r="C49" s="113"/>
      <c r="D49" s="113"/>
      <c r="E49" s="113"/>
      <c r="F49" s="113"/>
      <c r="G49" s="113"/>
      <c r="H49" s="113"/>
      <c r="I49" s="113"/>
      <c r="J49" s="113"/>
      <c r="K49" s="118"/>
      <c r="L49" s="118"/>
      <c r="M49" s="118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</row>
    <row r="50" spans="1:54">
      <c r="A50" s="118"/>
      <c r="B50" s="113"/>
      <c r="C50" s="113"/>
      <c r="D50" s="113"/>
      <c r="E50" s="113"/>
      <c r="F50" s="113"/>
      <c r="G50" s="113"/>
      <c r="H50" s="113"/>
      <c r="I50" s="113"/>
      <c r="J50" s="113"/>
      <c r="K50" s="118"/>
      <c r="L50" s="118"/>
      <c r="M50" s="118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</row>
    <row r="51" spans="1:54">
      <c r="A51" s="118"/>
      <c r="B51" s="113"/>
      <c r="C51" s="113"/>
      <c r="D51" s="113"/>
      <c r="E51" s="113"/>
      <c r="F51" s="113"/>
      <c r="G51" s="113"/>
      <c r="H51" s="113"/>
      <c r="I51" s="113"/>
      <c r="J51" s="113"/>
      <c r="K51" s="118"/>
      <c r="L51" s="118"/>
      <c r="M51" s="118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</row>
    <row r="52" spans="1:54">
      <c r="A52" s="118"/>
      <c r="B52" s="113"/>
      <c r="C52" s="113"/>
      <c r="D52" s="113"/>
      <c r="E52" s="113"/>
      <c r="F52" s="113"/>
      <c r="G52" s="113"/>
      <c r="H52" s="113"/>
      <c r="I52" s="113"/>
      <c r="J52" s="113"/>
      <c r="K52" s="118"/>
      <c r="L52" s="118"/>
      <c r="M52" s="118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</row>
    <row r="53" spans="1:54">
      <c r="A53" s="118"/>
      <c r="B53" s="113"/>
      <c r="C53" s="113"/>
      <c r="D53" s="113"/>
      <c r="E53" s="113"/>
      <c r="F53" s="113"/>
      <c r="G53" s="113"/>
      <c r="H53" s="113"/>
      <c r="I53" s="113"/>
      <c r="J53" s="113"/>
      <c r="K53" s="118"/>
      <c r="L53" s="118"/>
      <c r="M53" s="118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</row>
    <row r="54" spans="1:54">
      <c r="A54" s="118"/>
      <c r="B54" s="113"/>
      <c r="C54" s="113"/>
      <c r="D54" s="113"/>
      <c r="E54" s="113"/>
      <c r="F54" s="113"/>
      <c r="G54" s="113"/>
      <c r="H54" s="113"/>
      <c r="I54" s="113"/>
      <c r="J54" s="113"/>
      <c r="K54" s="118"/>
      <c r="L54" s="118"/>
      <c r="M54" s="118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</row>
    <row r="55" spans="1:54">
      <c r="A55" s="118"/>
      <c r="B55" s="113"/>
      <c r="C55" s="113"/>
      <c r="D55" s="113"/>
      <c r="E55" s="113"/>
      <c r="F55" s="113"/>
      <c r="G55" s="113"/>
      <c r="H55" s="113"/>
      <c r="I55" s="113"/>
      <c r="J55" s="113"/>
      <c r="K55" s="118"/>
      <c r="L55" s="118"/>
      <c r="M55" s="118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</row>
    <row r="56" spans="1:54">
      <c r="A56" s="118"/>
      <c r="B56" s="113"/>
      <c r="C56" s="113"/>
      <c r="D56" s="113"/>
      <c r="E56" s="113"/>
      <c r="F56" s="113"/>
      <c r="G56" s="113"/>
      <c r="H56" s="113"/>
      <c r="I56" s="113"/>
      <c r="J56" s="113"/>
      <c r="K56" s="118"/>
      <c r="L56" s="118"/>
      <c r="M56" s="118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</row>
    <row r="57" spans="1:54">
      <c r="A57" s="118"/>
      <c r="B57" s="113"/>
      <c r="C57" s="113"/>
      <c r="D57" s="113"/>
      <c r="E57" s="113"/>
      <c r="F57" s="113"/>
      <c r="G57" s="113"/>
      <c r="H57" s="113"/>
      <c r="I57" s="113"/>
      <c r="J57" s="113"/>
      <c r="K57" s="118"/>
      <c r="L57" s="118"/>
      <c r="M57" s="118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</row>
    <row r="58" spans="1:54">
      <c r="A58" s="118"/>
      <c r="B58" s="113"/>
      <c r="C58" s="113"/>
      <c r="D58" s="113"/>
      <c r="E58" s="113"/>
      <c r="F58" s="113"/>
      <c r="G58" s="113"/>
      <c r="H58" s="113"/>
      <c r="I58" s="113"/>
      <c r="J58" s="113"/>
      <c r="K58" s="118"/>
      <c r="L58" s="118"/>
      <c r="M58" s="118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</row>
    <row r="59" spans="1:54">
      <c r="A59" s="118"/>
      <c r="B59" s="113"/>
      <c r="C59" s="113"/>
      <c r="D59" s="113"/>
      <c r="E59" s="113"/>
      <c r="F59" s="113"/>
      <c r="G59" s="113"/>
      <c r="H59" s="113"/>
      <c r="I59" s="113"/>
      <c r="J59" s="113"/>
      <c r="K59" s="118"/>
      <c r="L59" s="118"/>
      <c r="M59" s="118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10" zoomScale="120" zoomScaleNormal="120" zoomScaleSheetLayoutView="100" workbookViewId="0">
      <selection activeCell="C32" sqref="C32"/>
    </sheetView>
  </sheetViews>
  <sheetFormatPr defaultColWidth="9" defaultRowHeight="13.8"/>
  <cols>
    <col min="1" max="1" width="20.69921875" style="84" customWidth="1"/>
    <col min="2" max="2" width="9" style="84"/>
    <col min="3" max="3" width="41.3984375" style="84" customWidth="1"/>
    <col min="4" max="4" width="18.8984375" style="84" customWidth="1"/>
    <col min="5" max="16384" width="9" style="84"/>
  </cols>
  <sheetData>
    <row r="1" spans="1:5">
      <c r="A1" s="108"/>
      <c r="B1" s="108"/>
      <c r="C1" s="109" t="s">
        <v>1</v>
      </c>
      <c r="D1" s="110" t="s">
        <v>73</v>
      </c>
      <c r="E1" s="92"/>
    </row>
    <row r="2" spans="1:5">
      <c r="A2" s="108"/>
      <c r="B2" s="108"/>
      <c r="C2" s="83" t="s">
        <v>3</v>
      </c>
      <c r="D2" s="110" t="s">
        <v>75</v>
      </c>
      <c r="E2" s="92"/>
    </row>
    <row r="3" spans="1:5">
      <c r="A3" s="108"/>
      <c r="B3" s="108"/>
      <c r="C3" s="109" t="s">
        <v>5</v>
      </c>
      <c r="D3" s="110" t="s">
        <v>76</v>
      </c>
      <c r="E3" s="92"/>
    </row>
    <row r="4" spans="1:5">
      <c r="A4" s="108"/>
      <c r="B4" s="108"/>
      <c r="C4" s="109" t="s">
        <v>103</v>
      </c>
      <c r="D4" s="110" t="s">
        <v>108</v>
      </c>
      <c r="E4" s="92"/>
    </row>
    <row r="5" spans="1:5">
      <c r="A5" s="108"/>
      <c r="B5" s="108"/>
      <c r="C5" s="109" t="s">
        <v>104</v>
      </c>
      <c r="D5" s="110" t="s">
        <v>107</v>
      </c>
      <c r="E5" s="92"/>
    </row>
    <row r="6" spans="1:5">
      <c r="A6" s="108"/>
      <c r="B6" s="108"/>
      <c r="C6" s="109" t="s">
        <v>105</v>
      </c>
      <c r="D6" s="110" t="s">
        <v>106</v>
      </c>
      <c r="E6" s="92"/>
    </row>
    <row r="7" spans="1:5">
      <c r="A7" s="108"/>
      <c r="B7" s="108"/>
      <c r="C7" s="109" t="s">
        <v>10</v>
      </c>
      <c r="D7" s="110" t="s">
        <v>77</v>
      </c>
      <c r="E7" s="92"/>
    </row>
    <row r="8" spans="1:5">
      <c r="A8" s="108"/>
      <c r="B8" s="108"/>
      <c r="C8" s="109" t="s">
        <v>12</v>
      </c>
      <c r="D8" s="110" t="s">
        <v>78</v>
      </c>
      <c r="E8" s="92"/>
    </row>
    <row r="9" spans="1:5">
      <c r="A9" s="108"/>
      <c r="B9" s="108"/>
      <c r="C9" s="109" t="s">
        <v>14</v>
      </c>
      <c r="D9" s="110" t="s">
        <v>79</v>
      </c>
      <c r="E9" s="92"/>
    </row>
    <row r="10" spans="1:5">
      <c r="A10" s="108"/>
      <c r="B10" s="108"/>
      <c r="C10" s="109" t="s">
        <v>16</v>
      </c>
      <c r="D10" s="110" t="s">
        <v>80</v>
      </c>
      <c r="E10" s="92"/>
    </row>
    <row r="11" spans="1:5">
      <c r="A11" s="108"/>
      <c r="B11" s="108"/>
      <c r="C11" s="109" t="s">
        <v>18</v>
      </c>
      <c r="D11" s="110" t="s">
        <v>81</v>
      </c>
      <c r="E11" s="92"/>
    </row>
    <row r="12" spans="1:5">
      <c r="A12" s="108"/>
      <c r="B12" s="108"/>
      <c r="C12" s="109" t="s">
        <v>20</v>
      </c>
      <c r="D12" s="110" t="s">
        <v>82</v>
      </c>
      <c r="E12" s="92"/>
    </row>
    <row r="13" spans="1:5">
      <c r="A13" s="108"/>
      <c r="B13" s="108"/>
      <c r="C13" s="83" t="s">
        <v>22</v>
      </c>
      <c r="D13" s="110" t="s">
        <v>109</v>
      </c>
      <c r="E13" s="92"/>
    </row>
    <row r="14" spans="1:5">
      <c r="A14" s="108"/>
      <c r="B14" s="108"/>
      <c r="C14" s="108"/>
      <c r="D14" s="108"/>
      <c r="E14" s="92"/>
    </row>
    <row r="15" spans="1:5">
      <c r="A15" s="109" t="s">
        <v>74</v>
      </c>
      <c r="B15" s="108"/>
      <c r="C15" s="108"/>
      <c r="D15" s="108" t="e">
        <f>VLOOKUP(A15,C1:D12,2,FALSE)</f>
        <v>#N/A</v>
      </c>
      <c r="E15" s="92"/>
    </row>
    <row r="16" spans="1:5">
      <c r="A16" s="108"/>
      <c r="B16" s="108"/>
      <c r="C16" s="108"/>
      <c r="D16" s="108"/>
      <c r="E16" s="92"/>
    </row>
    <row r="17" spans="1:5">
      <c r="A17" s="108"/>
      <c r="B17" s="108"/>
      <c r="C17" s="111" t="s">
        <v>2</v>
      </c>
      <c r="D17" s="112" t="s">
        <v>83</v>
      </c>
      <c r="E17" s="92"/>
    </row>
    <row r="18" spans="1:5">
      <c r="A18" s="108"/>
      <c r="B18" s="108"/>
      <c r="C18" s="111" t="s">
        <v>4</v>
      </c>
      <c r="D18" s="112" t="s">
        <v>84</v>
      </c>
      <c r="E18" s="92"/>
    </row>
    <row r="19" spans="1:5">
      <c r="A19" s="108"/>
      <c r="B19" s="108"/>
      <c r="C19" s="111" t="s">
        <v>6</v>
      </c>
      <c r="D19" s="112" t="s">
        <v>85</v>
      </c>
      <c r="E19" s="92"/>
    </row>
    <row r="20" spans="1:5">
      <c r="A20" s="108"/>
      <c r="B20" s="108"/>
      <c r="C20" s="111" t="s">
        <v>7</v>
      </c>
      <c r="D20" s="112" t="s">
        <v>86</v>
      </c>
      <c r="E20" s="92"/>
    </row>
    <row r="21" spans="1:5">
      <c r="A21" s="108"/>
      <c r="B21" s="108"/>
      <c r="C21" s="111" t="s">
        <v>8</v>
      </c>
      <c r="D21" s="112" t="s">
        <v>87</v>
      </c>
      <c r="E21" s="92"/>
    </row>
    <row r="22" spans="1:5">
      <c r="A22" s="108"/>
      <c r="B22" s="108"/>
      <c r="C22" s="111" t="s">
        <v>9</v>
      </c>
      <c r="D22" s="112" t="s">
        <v>88</v>
      </c>
      <c r="E22" s="92"/>
    </row>
    <row r="23" spans="1:5">
      <c r="A23" s="108"/>
      <c r="B23" s="108"/>
      <c r="C23" s="111" t="s">
        <v>11</v>
      </c>
      <c r="D23" s="112" t="s">
        <v>89</v>
      </c>
      <c r="E23" s="92"/>
    </row>
    <row r="24" spans="1:5">
      <c r="A24" s="108"/>
      <c r="B24" s="108"/>
      <c r="C24" s="111" t="s">
        <v>13</v>
      </c>
      <c r="D24" s="112" t="s">
        <v>90</v>
      </c>
      <c r="E24" s="92"/>
    </row>
    <row r="25" spans="1:5">
      <c r="A25" s="108"/>
      <c r="B25" s="108"/>
      <c r="C25" s="111" t="s">
        <v>15</v>
      </c>
      <c r="D25" s="112" t="s">
        <v>91</v>
      </c>
      <c r="E25" s="92"/>
    </row>
    <row r="26" spans="1:5">
      <c r="A26" s="108"/>
      <c r="B26" s="108"/>
      <c r="C26" s="111" t="s">
        <v>17</v>
      </c>
      <c r="D26" s="112" t="s">
        <v>92</v>
      </c>
      <c r="E26" s="92"/>
    </row>
    <row r="27" spans="1:5">
      <c r="A27" s="108"/>
      <c r="B27" s="108"/>
      <c r="C27" s="111" t="s">
        <v>19</v>
      </c>
      <c r="D27" s="112" t="s">
        <v>93</v>
      </c>
      <c r="E27" s="92"/>
    </row>
    <row r="28" spans="1:5">
      <c r="A28" s="108"/>
      <c r="B28" s="108"/>
      <c r="C28" s="111" t="s">
        <v>21</v>
      </c>
      <c r="D28" s="112" t="s">
        <v>94</v>
      </c>
      <c r="E28" s="92"/>
    </row>
    <row r="29" spans="1:5">
      <c r="A29" s="108"/>
      <c r="B29" s="108"/>
      <c r="C29" s="93" t="s">
        <v>23</v>
      </c>
      <c r="D29" s="112" t="s">
        <v>110</v>
      </c>
      <c r="E29" s="92"/>
    </row>
    <row r="30" spans="1:5">
      <c r="A30" s="108"/>
      <c r="B30" s="108"/>
      <c r="C30" s="111" t="s">
        <v>111</v>
      </c>
      <c r="D30" s="112" t="s">
        <v>114</v>
      </c>
      <c r="E30" s="92"/>
    </row>
    <row r="31" spans="1:5">
      <c r="A31" s="108"/>
      <c r="B31" s="108"/>
      <c r="C31" s="111" t="s">
        <v>112</v>
      </c>
      <c r="D31" s="112" t="s">
        <v>115</v>
      </c>
      <c r="E31" s="92"/>
    </row>
    <row r="32" spans="1:5">
      <c r="A32" s="108"/>
      <c r="B32" s="108"/>
      <c r="C32" s="111" t="s">
        <v>113</v>
      </c>
      <c r="D32" s="112" t="s">
        <v>116</v>
      </c>
      <c r="E32" s="92"/>
    </row>
    <row r="33" spans="1:5">
      <c r="A33" s="108"/>
      <c r="B33" s="108"/>
      <c r="C33" s="108"/>
      <c r="D33" s="108"/>
      <c r="E33" s="92"/>
    </row>
    <row r="34" spans="1:5">
      <c r="A34" s="111" t="s">
        <v>6</v>
      </c>
      <c r="B34" s="108"/>
      <c r="C34" s="108"/>
      <c r="D34" s="108" t="str">
        <f>VLOOKUP(A34,C17:D28,2,FALSE)</f>
        <v>25-22/1.3-1850Z</v>
      </c>
      <c r="E34" s="92"/>
    </row>
    <row r="35" spans="1:5">
      <c r="A35" s="92" t="str">
        <f>IF('Zlecenie klienta'!C63="","",CR!C39&amp;" "&amp;CR!D39&amp;" "&amp;CR!E39&amp;" "&amp;CR!F39&amp;" "&amp;CR!G39&amp;" "&amp;CR!I39&amp;" "&amp;CR!A39&amp;"")</f>
        <v/>
      </c>
      <c r="B35" s="92"/>
      <c r="C35" s="92"/>
      <c r="D35" s="92"/>
      <c r="E35" s="92"/>
    </row>
    <row r="36" spans="1:5">
      <c r="A36" s="92" t="str">
        <f>IF('Zlecenie klienta'!C64="","",CR!C40&amp;" "&amp;CR!D40&amp;" "&amp;CR!E40&amp;" "&amp;CR!F40&amp;" "&amp;CR!G40&amp;" "&amp;CR!I40&amp;" "&amp;CR!A40&amp;"")</f>
        <v/>
      </c>
      <c r="B36" s="92"/>
      <c r="C36" s="92"/>
      <c r="D36" s="92"/>
      <c r="E36" s="92"/>
    </row>
    <row r="37" spans="1:5">
      <c r="A37" s="92" t="str">
        <f>IF('Zlecenie klienta'!C65="","",CR!C41&amp;" "&amp;CR!D41&amp;" "&amp;CR!E41&amp;" "&amp;CR!F41&amp;" "&amp;CR!G41&amp;" "&amp;CR!I41&amp;" "&amp;CR!A41&amp;"")</f>
        <v/>
      </c>
      <c r="B37" s="92"/>
      <c r="C37" s="92"/>
      <c r="D37" s="92"/>
      <c r="E37" s="92"/>
    </row>
    <row r="38" spans="1:5">
      <c r="A38" s="92" t="str">
        <f>IF('Zlecenie klienta'!C66="","",CR!C42&amp;" "&amp;CR!D42&amp;" "&amp;CR!E42&amp;" "&amp;CR!F42&amp;" "&amp;CR!G42&amp;" "&amp;CR!I42&amp;" "&amp;CR!A42&amp;"")</f>
        <v/>
      </c>
      <c r="B38" s="92"/>
      <c r="C38" s="92"/>
      <c r="D38" s="92"/>
      <c r="E38" s="92"/>
    </row>
    <row r="39" spans="1:5">
      <c r="A39" s="92" t="str">
        <f>IF('Zlecenie klienta'!C68="","",CR!C43&amp;" "&amp;CR!D43&amp;" "&amp;CR!E43&amp;" "&amp;CR!F43&amp;" "&amp;CR!G43&amp;" "&amp;CR!I43&amp;" "&amp;CR!A43&amp;"")</f>
        <v/>
      </c>
      <c r="B39" s="92"/>
      <c r="C39" s="92"/>
      <c r="D39" s="92"/>
      <c r="E39" s="92"/>
    </row>
    <row r="40" spans="1:5">
      <c r="A40" s="92"/>
      <c r="B40" s="92"/>
      <c r="C40" s="92"/>
      <c r="D40" s="92"/>
      <c r="E40" s="92"/>
    </row>
    <row r="41" spans="1:5">
      <c r="A41" s="92"/>
      <c r="B41" s="92"/>
      <c r="C41" s="92"/>
      <c r="D41" s="92"/>
      <c r="E41" s="92"/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"/>
  <sheetViews>
    <sheetView showGridLines="0" showRowColHeaders="0" zoomScale="120" zoomScaleNormal="120" zoomScaleSheetLayoutView="100" workbookViewId="0">
      <selection activeCell="B5" sqref="B5"/>
    </sheetView>
  </sheetViews>
  <sheetFormatPr defaultColWidth="13.8984375" defaultRowHeight="13.8"/>
  <cols>
    <col min="1" max="1" width="10.09765625" customWidth="1"/>
    <col min="2" max="2" width="25.69921875" customWidth="1"/>
    <col min="3" max="4" width="15.09765625" customWidth="1"/>
    <col min="5" max="5" width="15.69921875" customWidth="1"/>
    <col min="6" max="6" width="20.69921875" customWidth="1"/>
  </cols>
  <sheetData>
    <row r="2" spans="1:8">
      <c r="A2" s="74" t="s">
        <v>95</v>
      </c>
      <c r="B2" s="74" t="s">
        <v>96</v>
      </c>
      <c r="C2" s="74" t="s">
        <v>97</v>
      </c>
      <c r="D2" s="74" t="s">
        <v>98</v>
      </c>
      <c r="E2" s="74" t="s">
        <v>99</v>
      </c>
      <c r="F2" s="74" t="s">
        <v>100</v>
      </c>
      <c r="G2" s="74" t="s">
        <v>101</v>
      </c>
      <c r="H2" s="74" t="s">
        <v>102</v>
      </c>
    </row>
    <row r="3" spans="1:8">
      <c r="A3" s="75">
        <f>'Zlecenie klienta'!J21</f>
        <v>0</v>
      </c>
      <c r="B3" s="75" t="str">
        <f>'Zlecenie klienta'!C21</f>
        <v>Brak</v>
      </c>
      <c r="C3" s="75" t="str">
        <f>'Zlecenie produkcyjne'!D6</f>
        <v>Brak</v>
      </c>
      <c r="D3" s="75">
        <f>'Zlecenie klienta'!H62</f>
        <v>0</v>
      </c>
      <c r="E3" s="76">
        <f>'Zlecenie klienta'!F27</f>
        <v>0</v>
      </c>
      <c r="F3" s="76">
        <f>E3+14</f>
        <v>14</v>
      </c>
      <c r="G3" s="77">
        <f>'Zlecenie klienta'!H63</f>
        <v>0</v>
      </c>
      <c r="H3" s="77">
        <f>'Zlecenie klienta'!H64</f>
        <v>0</v>
      </c>
    </row>
  </sheetData>
  <sheetProtection sheet="1" objects="1" scenario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Zlecenie klienta</vt:lpstr>
      <vt:lpstr>Zlecenie produkcyjne</vt:lpstr>
      <vt:lpstr>CR</vt:lpstr>
      <vt:lpstr>a2</vt:lpstr>
      <vt:lpstr>a3</vt:lpstr>
      <vt:lpstr>_1Excel_BuiltIn_Print_Area_1</vt:lpstr>
      <vt:lpstr>'Zlecenie klienta'!Obszar_wydruku</vt:lpstr>
      <vt:lpstr>'Zlecenie produkcyjne'!Obszar_wydruku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Gutowski</dc:creator>
  <cp:lastModifiedBy>Piotr Gutowski</cp:lastModifiedBy>
  <dcterms:created xsi:type="dcterms:W3CDTF">2013-11-29T16:06:33Z</dcterms:created>
  <dcterms:modified xsi:type="dcterms:W3CDTF">2014-03-11T19:29:06Z</dcterms:modified>
</cp:coreProperties>
</file>